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oweroffice\Dokumenter\900\2014\"/>
    </mc:Choice>
  </mc:AlternateContent>
  <bookViews>
    <workbookView xWindow="120" yWindow="90" windowWidth="38115" windowHeight="18195"/>
  </bookViews>
  <sheets>
    <sheet name="Balanse 2014" sheetId="1" r:id="rId1"/>
  </sheets>
  <definedNames>
    <definedName name="_xlnm.Print_Area" localSheetId="0">'Balanse 2014'!$A$1:$F$86</definedName>
  </definedNames>
  <calcPr calcId="152511"/>
</workbook>
</file>

<file path=xl/calcChain.xml><?xml version="1.0" encoding="utf-8"?>
<calcChain xmlns="http://schemas.openxmlformats.org/spreadsheetml/2006/main">
  <c r="J20" i="1" l="1"/>
  <c r="J14" i="1"/>
  <c r="E73" i="1"/>
  <c r="E72" i="1"/>
  <c r="E71" i="1"/>
  <c r="E70" i="1"/>
  <c r="E79" i="1"/>
  <c r="E78" i="1"/>
  <c r="E77" i="1"/>
  <c r="E76" i="1"/>
  <c r="E24" i="1"/>
  <c r="J81" i="1"/>
  <c r="J83" i="1" s="1"/>
  <c r="J68" i="1"/>
  <c r="J65" i="1"/>
  <c r="J62" i="1"/>
  <c r="J60" i="1"/>
  <c r="J55" i="1"/>
  <c r="J57" i="1" s="1"/>
  <c r="J34" i="1"/>
  <c r="J45" i="1"/>
  <c r="E26" i="1"/>
  <c r="E52" i="1"/>
  <c r="G81" i="1"/>
  <c r="F81" i="1"/>
  <c r="M81" i="1"/>
  <c r="L81" i="1"/>
  <c r="K81" i="1"/>
  <c r="I81" i="1"/>
  <c r="H81" i="1"/>
  <c r="J85" i="1" l="1"/>
  <c r="M29" i="1"/>
  <c r="L29" i="1"/>
  <c r="K29" i="1"/>
  <c r="J29" i="1"/>
  <c r="J47" i="1" s="1"/>
  <c r="J49" i="1" s="1"/>
  <c r="I29" i="1"/>
  <c r="H29" i="1"/>
  <c r="G29" i="1"/>
  <c r="F83" i="1" l="1"/>
  <c r="F85" i="1" s="1"/>
  <c r="F29" i="1"/>
  <c r="F47" i="1" s="1"/>
  <c r="F49" i="1" s="1"/>
  <c r="E84" i="1"/>
  <c r="E82" i="1"/>
  <c r="E80" i="1"/>
  <c r="E75" i="1"/>
  <c r="E81" i="1" s="1"/>
  <c r="E74" i="1"/>
  <c r="E69" i="1"/>
  <c r="E67" i="1"/>
  <c r="E66" i="1"/>
  <c r="E64" i="1"/>
  <c r="E63" i="1"/>
  <c r="E61" i="1"/>
  <c r="E59" i="1"/>
  <c r="E58" i="1"/>
  <c r="E56" i="1"/>
  <c r="E54" i="1"/>
  <c r="E53" i="1"/>
  <c r="E51" i="1"/>
  <c r="E50" i="1"/>
  <c r="E48" i="1"/>
  <c r="E46" i="1"/>
  <c r="E44" i="1"/>
  <c r="E43" i="1"/>
  <c r="E42" i="1"/>
  <c r="E41" i="1"/>
  <c r="E40" i="1"/>
  <c r="E39" i="1"/>
  <c r="E38" i="1"/>
  <c r="E33" i="1"/>
  <c r="E31" i="1"/>
  <c r="E28" i="1"/>
  <c r="E27" i="1"/>
  <c r="E25" i="1"/>
  <c r="E19" i="1"/>
  <c r="E18" i="1"/>
  <c r="E17" i="1"/>
  <c r="E11" i="1"/>
  <c r="E10" i="1"/>
  <c r="M55" i="1"/>
  <c r="M57" i="1" s="1"/>
  <c r="L55" i="1"/>
  <c r="L57" i="1" s="1"/>
  <c r="K55" i="1"/>
  <c r="K57" i="1" s="1"/>
  <c r="I55" i="1"/>
  <c r="I57" i="1" s="1"/>
  <c r="H55" i="1"/>
  <c r="H57" i="1" s="1"/>
  <c r="G55" i="1"/>
  <c r="G57" i="1" s="1"/>
  <c r="M68" i="1"/>
  <c r="L68" i="1"/>
  <c r="K68" i="1"/>
  <c r="I68" i="1"/>
  <c r="H68" i="1"/>
  <c r="G68" i="1"/>
  <c r="M65" i="1"/>
  <c r="L65" i="1"/>
  <c r="K65" i="1"/>
  <c r="I65" i="1"/>
  <c r="H65" i="1"/>
  <c r="G65" i="1"/>
  <c r="M60" i="1"/>
  <c r="M62" i="1" s="1"/>
  <c r="L60" i="1"/>
  <c r="L62" i="1" s="1"/>
  <c r="K60" i="1"/>
  <c r="K62" i="1" s="1"/>
  <c r="I60" i="1"/>
  <c r="I62" i="1" s="1"/>
  <c r="H60" i="1"/>
  <c r="H62" i="1" s="1"/>
  <c r="G60" i="1"/>
  <c r="G62" i="1" s="1"/>
  <c r="M12" i="1"/>
  <c r="M14" i="1" s="1"/>
  <c r="L12" i="1"/>
  <c r="L14" i="1" s="1"/>
  <c r="K12" i="1"/>
  <c r="K14" i="1" s="1"/>
  <c r="I12" i="1"/>
  <c r="I14" i="1" s="1"/>
  <c r="H12" i="1"/>
  <c r="H14" i="1" s="1"/>
  <c r="M20" i="1"/>
  <c r="L20" i="1"/>
  <c r="K20" i="1"/>
  <c r="I20" i="1"/>
  <c r="H20" i="1"/>
  <c r="G20" i="1"/>
  <c r="M45" i="1"/>
  <c r="L45" i="1"/>
  <c r="K45" i="1"/>
  <c r="I45" i="1"/>
  <c r="H45" i="1"/>
  <c r="M34" i="1"/>
  <c r="L34" i="1"/>
  <c r="K34" i="1"/>
  <c r="I34" i="1"/>
  <c r="H34" i="1"/>
  <c r="G12" i="1"/>
  <c r="G14" i="1" s="1"/>
  <c r="G34" i="1"/>
  <c r="G45" i="1"/>
  <c r="E29" i="1" l="1"/>
  <c r="K83" i="1"/>
  <c r="K85" i="1" s="1"/>
  <c r="M47" i="1"/>
  <c r="M49" i="1" s="1"/>
  <c r="E45" i="1"/>
  <c r="E34" i="1"/>
  <c r="E20" i="1"/>
  <c r="E65" i="1"/>
  <c r="E57" i="1"/>
  <c r="E14" i="1"/>
  <c r="K47" i="1"/>
  <c r="K49" i="1" s="1"/>
  <c r="H47" i="1"/>
  <c r="H49" i="1" s="1"/>
  <c r="E68" i="1"/>
  <c r="E62" i="1"/>
  <c r="G47" i="1"/>
  <c r="G49" i="1" s="1"/>
  <c r="E12" i="1"/>
  <c r="E55" i="1"/>
  <c r="E60" i="1"/>
  <c r="L47" i="1"/>
  <c r="L49" i="1" s="1"/>
  <c r="I47" i="1"/>
  <c r="I49" i="1" s="1"/>
  <c r="I83" i="1"/>
  <c r="I85" i="1" s="1"/>
  <c r="L83" i="1"/>
  <c r="L85" i="1" s="1"/>
  <c r="M83" i="1"/>
  <c r="M85" i="1" s="1"/>
  <c r="H83" i="1"/>
  <c r="H85" i="1" s="1"/>
  <c r="G83" i="1"/>
  <c r="E47" i="1" l="1"/>
  <c r="E49" i="1" s="1"/>
  <c r="E83" i="1"/>
  <c r="E85" i="1" s="1"/>
  <c r="G85" i="1"/>
</calcChain>
</file>

<file path=xl/comments1.xml><?xml version="1.0" encoding="utf-8"?>
<comments xmlns="http://schemas.openxmlformats.org/spreadsheetml/2006/main">
  <authors>
    <author>Ivan Heggelund</author>
  </authors>
  <commentList>
    <comment ref="F25" authorId="0" shapeId="0">
      <text>
        <r>
          <rPr>
            <b/>
            <sz val="9"/>
            <color indexed="81"/>
            <rFont val="Tahoma"/>
            <family val="2"/>
          </rPr>
          <t>Ivan Heggelund:</t>
        </r>
        <r>
          <rPr>
            <sz val="9"/>
            <color indexed="81"/>
            <rFont val="Tahoma"/>
            <family val="2"/>
          </rPr>
          <t xml:space="preserve">
Det skal korrigers for fordringer mellom avdelingene
</t>
        </r>
      </text>
    </comment>
    <comment ref="F75" authorId="0" shapeId="0">
      <text>
        <r>
          <rPr>
            <b/>
            <sz val="9"/>
            <color indexed="81"/>
            <rFont val="Tahoma"/>
            <family val="2"/>
          </rPr>
          <t>Ivan Heggelund:</t>
        </r>
        <r>
          <rPr>
            <sz val="9"/>
            <color indexed="81"/>
            <rFont val="Tahoma"/>
            <family val="2"/>
          </rPr>
          <t xml:space="preserve">
Skal korrigeres for interne fordringer mellom de forskjellige avdelingene
</t>
        </r>
      </text>
    </comment>
  </commentList>
</comments>
</file>

<file path=xl/sharedStrings.xml><?xml version="1.0" encoding="utf-8"?>
<sst xmlns="http://schemas.openxmlformats.org/spreadsheetml/2006/main" count="104" uniqueCount="84">
  <si>
    <t/>
  </si>
  <si>
    <t>Konto</t>
  </si>
  <si>
    <t>Navn</t>
  </si>
  <si>
    <t>1360</t>
  </si>
  <si>
    <t>Lån til tennisavdelingen</t>
  </si>
  <si>
    <t>1380</t>
  </si>
  <si>
    <t>Fordringer på ansatte</t>
  </si>
  <si>
    <t>Anleggsmidler</t>
  </si>
  <si>
    <t>1530</t>
  </si>
  <si>
    <t>Opptjent, ikke fakt. driftsinnt.</t>
  </si>
  <si>
    <t>1580</t>
  </si>
  <si>
    <t>Andre kortsiktige fordringer</t>
  </si>
  <si>
    <t>1730</t>
  </si>
  <si>
    <t>Forskuddsbetalte kostnader</t>
  </si>
  <si>
    <t>Forskudd kostnader, påløpt inntekter o l</t>
  </si>
  <si>
    <t>1900</t>
  </si>
  <si>
    <t>Kontanter</t>
  </si>
  <si>
    <t>1920</t>
  </si>
  <si>
    <t>1930</t>
  </si>
  <si>
    <t>1950</t>
  </si>
  <si>
    <t>1960</t>
  </si>
  <si>
    <t>Bank Martha fondet 1645.03.59215</t>
  </si>
  <si>
    <t>1970</t>
  </si>
  <si>
    <t>Bank Jubileum 1600.20.53652</t>
  </si>
  <si>
    <t>Omløpsmidler</t>
  </si>
  <si>
    <t>Eiendeler</t>
  </si>
  <si>
    <t>2050</t>
  </si>
  <si>
    <t>Egenkapital</t>
  </si>
  <si>
    <t>2120</t>
  </si>
  <si>
    <t>Martha Fondet</t>
  </si>
  <si>
    <t>Avsetning for forpliktelser</t>
  </si>
  <si>
    <t>Langsiktig gjeld</t>
  </si>
  <si>
    <t>2400</t>
  </si>
  <si>
    <t>Leverandørgjeld</t>
  </si>
  <si>
    <t>2600</t>
  </si>
  <si>
    <t>Forskuddstrekk</t>
  </si>
  <si>
    <t>Skattetrekk og andre trekk</t>
  </si>
  <si>
    <t>2930</t>
  </si>
  <si>
    <t>Skyldig lønn / honorarer o.l</t>
  </si>
  <si>
    <t>2980</t>
  </si>
  <si>
    <t>Avsetninger for forpliktelser</t>
  </si>
  <si>
    <t>2990</t>
  </si>
  <si>
    <t>Annen kortsiktig gjeld</t>
  </si>
  <si>
    <t>Kortsiktig gjeld</t>
  </si>
  <si>
    <t>Egenkapital og gjeld</t>
  </si>
  <si>
    <t>Varelager og  forskudd til leverandører</t>
  </si>
  <si>
    <t>Varebeholdning kiosk/kafe</t>
  </si>
  <si>
    <t>Varelager matriell</t>
  </si>
  <si>
    <t>Varelager dugnadsvarer</t>
  </si>
  <si>
    <t>Sum varelager og forskudd til leverandører</t>
  </si>
  <si>
    <t>Avsatt til tap på fordringer</t>
  </si>
  <si>
    <t>Skattetrekkskonto</t>
  </si>
  <si>
    <t>Årets resultat</t>
  </si>
  <si>
    <t>Korreksjonsposter</t>
  </si>
  <si>
    <t>kortsiktige fordringer</t>
  </si>
  <si>
    <t>kontanter, bankinnskudd og lignende</t>
  </si>
  <si>
    <t xml:space="preserve">Annen egenkapital 01.01 </t>
  </si>
  <si>
    <t xml:space="preserve">Egenkapital                                          Annen egenkapital 31.12 </t>
  </si>
  <si>
    <t>Sum Kortsiktige fordringer</t>
  </si>
  <si>
    <t>Sum forskudd kostnader, påløpt inntekter o l</t>
  </si>
  <si>
    <t>Sum kontanter, bankinnskudd og lignende</t>
  </si>
  <si>
    <t>Sum finansielle anleggsmidler</t>
  </si>
  <si>
    <t>Allidrett 2014</t>
  </si>
  <si>
    <t>Til gode HS</t>
  </si>
  <si>
    <t>Bank</t>
  </si>
  <si>
    <t>Bank drift</t>
  </si>
  <si>
    <t>Sparekonto</t>
  </si>
  <si>
    <t>Egenkapital lagkasser</t>
  </si>
  <si>
    <t>Uopptjent inntekt</t>
  </si>
  <si>
    <t>Tennis 2014</t>
  </si>
  <si>
    <t>Fotball 2014</t>
  </si>
  <si>
    <t>Volley 2014</t>
  </si>
  <si>
    <t>Oldermannsl.2014</t>
  </si>
  <si>
    <t>Kundefordringer</t>
  </si>
  <si>
    <t>Skyldig HB</t>
  </si>
  <si>
    <t>Skyldig FB</t>
  </si>
  <si>
    <t>Skyldig Allidrett</t>
  </si>
  <si>
    <t>Skyldig Volleyball</t>
  </si>
  <si>
    <t>Hovedstyret 2014</t>
  </si>
  <si>
    <t>Samlebalanse Vestli Idrettslag 2014</t>
  </si>
  <si>
    <t>Lån fra leder Håndball</t>
  </si>
  <si>
    <t>Håndball 2014</t>
  </si>
  <si>
    <t>Forskudd fra medlemmer</t>
  </si>
  <si>
    <t>Samlebalanse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</si>
</sst>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.00"/>
    <numFmt numFmtId="165" formatCode="###\ ###\ ##0"/>
  </numFmts>
  <fonts count="2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indexed="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9"/>
      <color indexed="8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indexed="9"/>
      <name val="Arial"/>
      <family val="2"/>
    </font>
    <font>
      <b/>
      <sz val="8"/>
      <color indexed="8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theme="1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6600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/>
    <xf numFmtId="165" fontId="7" fillId="0" borderId="0" xfId="0" applyNumberFormat="1" applyFont="1"/>
    <xf numFmtId="165" fontId="8" fillId="0" borderId="0" xfId="0" applyNumberFormat="1" applyFont="1"/>
    <xf numFmtId="0" fontId="2" fillId="0" borderId="0" xfId="0" applyFont="1"/>
    <xf numFmtId="165" fontId="11" fillId="0" borderId="0" xfId="0" applyNumberFormat="1" applyFont="1"/>
    <xf numFmtId="164" fontId="5" fillId="0" borderId="0" xfId="0" applyNumberFormat="1" applyFont="1" applyFill="1"/>
    <xf numFmtId="0" fontId="0" fillId="0" borderId="0" xfId="0" applyFill="1"/>
    <xf numFmtId="0" fontId="6" fillId="0" borderId="0" xfId="0" applyFont="1" applyFill="1"/>
    <xf numFmtId="164" fontId="6" fillId="0" borderId="0" xfId="0" applyNumberFormat="1" applyFont="1" applyFill="1"/>
    <xf numFmtId="164" fontId="13" fillId="0" borderId="0" xfId="0" applyNumberFormat="1" applyFont="1" applyFill="1"/>
    <xf numFmtId="0" fontId="0" fillId="0" borderId="0" xfId="0" applyFont="1" applyFill="1"/>
    <xf numFmtId="0" fontId="0" fillId="0" borderId="0" xfId="0" applyFont="1"/>
    <xf numFmtId="0" fontId="0" fillId="0" borderId="0" xfId="0" applyNumberFormat="1" applyAlignment="1">
      <alignment horizontal="left"/>
    </xf>
    <xf numFmtId="0" fontId="2" fillId="0" borderId="0" xfId="0" applyNumberFormat="1" applyFont="1" applyAlignment="1">
      <alignment horizontal="left"/>
    </xf>
    <xf numFmtId="165" fontId="14" fillId="0" borderId="0" xfId="0" applyNumberFormat="1" applyFont="1"/>
    <xf numFmtId="0" fontId="8" fillId="0" borderId="0" xfId="0" applyNumberFormat="1" applyFont="1" applyAlignment="1">
      <alignment horizontal="left"/>
    </xf>
    <xf numFmtId="3" fontId="13" fillId="0" borderId="0" xfId="0" applyNumberFormat="1" applyFont="1" applyFill="1"/>
    <xf numFmtId="3" fontId="6" fillId="0" borderId="0" xfId="0" applyNumberFormat="1" applyFont="1" applyFill="1"/>
    <xf numFmtId="3" fontId="15" fillId="0" borderId="0" xfId="0" applyNumberFormat="1" applyFont="1" applyFill="1"/>
    <xf numFmtId="3" fontId="10" fillId="0" borderId="0" xfId="0" applyNumberFormat="1" applyFont="1"/>
    <xf numFmtId="3" fontId="15" fillId="0" borderId="0" xfId="0" applyNumberFormat="1" applyFont="1"/>
    <xf numFmtId="3" fontId="9" fillId="0" borderId="0" xfId="0" applyNumberFormat="1" applyFont="1"/>
    <xf numFmtId="3" fontId="12" fillId="0" borderId="0" xfId="0" applyNumberFormat="1" applyFont="1"/>
    <xf numFmtId="3" fontId="11" fillId="0" borderId="0" xfId="0" applyNumberFormat="1" applyFont="1"/>
    <xf numFmtId="164" fontId="16" fillId="2" borderId="0" xfId="0" applyNumberFormat="1" applyFont="1" applyFill="1"/>
    <xf numFmtId="164" fontId="16" fillId="2" borderId="0" xfId="0" applyNumberFormat="1" applyFont="1" applyFill="1"/>
    <xf numFmtId="164" fontId="17" fillId="0" borderId="0" xfId="0" applyNumberFormat="1" applyFont="1" applyFill="1"/>
    <xf numFmtId="165" fontId="10" fillId="0" borderId="0" xfId="0" applyNumberFormat="1" applyFont="1"/>
    <xf numFmtId="3" fontId="12" fillId="3" borderId="0" xfId="0" applyNumberFormat="1" applyFont="1" applyFill="1"/>
    <xf numFmtId="3" fontId="11" fillId="3" borderId="0" xfId="0" applyNumberFormat="1" applyFont="1" applyFill="1"/>
    <xf numFmtId="0" fontId="16" fillId="2" borderId="0" xfId="0" applyFont="1" applyFill="1"/>
    <xf numFmtId="0" fontId="2" fillId="2" borderId="0" xfId="0" applyFont="1" applyFill="1"/>
    <xf numFmtId="3" fontId="16" fillId="2" borderId="0" xfId="0" applyNumberFormat="1" applyFont="1" applyFill="1"/>
    <xf numFmtId="0" fontId="2" fillId="0" borderId="0" xfId="0" applyFont="1" applyFill="1"/>
    <xf numFmtId="165" fontId="8" fillId="0" borderId="0" xfId="0" applyNumberFormat="1" applyFont="1"/>
    <xf numFmtId="0" fontId="0" fillId="0" borderId="0" xfId="0"/>
    <xf numFmtId="0" fontId="2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3" fontId="22" fillId="0" borderId="0" xfId="0" applyNumberFormat="1" applyFont="1"/>
    <xf numFmtId="3" fontId="23" fillId="0" borderId="0" xfId="0" applyNumberFormat="1" applyFont="1"/>
    <xf numFmtId="3" fontId="23" fillId="3" borderId="0" xfId="0" applyNumberFormat="1" applyFont="1" applyFill="1"/>
    <xf numFmtId="3" fontId="23" fillId="2" borderId="0" xfId="0" applyNumberFormat="1" applyFont="1" applyFill="1"/>
    <xf numFmtId="165" fontId="11" fillId="3" borderId="0" xfId="0" applyNumberFormat="1" applyFont="1" applyFill="1"/>
    <xf numFmtId="0" fontId="2" fillId="3" borderId="0" xfId="0" applyFont="1" applyFill="1"/>
    <xf numFmtId="165" fontId="18" fillId="2" borderId="0" xfId="0" applyNumberFormat="1" applyFont="1" applyFill="1"/>
    <xf numFmtId="0" fontId="1" fillId="2" borderId="0" xfId="0" applyFont="1" applyFill="1"/>
    <xf numFmtId="165" fontId="8" fillId="0" borderId="0" xfId="0" applyNumberFormat="1" applyFont="1"/>
    <xf numFmtId="0" fontId="0" fillId="0" borderId="0" xfId="0"/>
    <xf numFmtId="165" fontId="11" fillId="0" borderId="0" xfId="0" applyNumberFormat="1" applyFont="1"/>
    <xf numFmtId="0" fontId="2" fillId="0" borderId="0" xfId="0" applyFont="1"/>
    <xf numFmtId="165" fontId="9" fillId="0" borderId="0" xfId="0" applyNumberFormat="1" applyFont="1"/>
    <xf numFmtId="0" fontId="4" fillId="0" borderId="0" xfId="0" applyFont="1"/>
    <xf numFmtId="164" fontId="16" fillId="2" borderId="0" xfId="0" applyNumberFormat="1" applyFont="1" applyFill="1"/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P88"/>
  <sheetViews>
    <sheetView tabSelected="1" workbookViewId="0">
      <selection activeCell="H73" sqref="H73"/>
    </sheetView>
  </sheetViews>
  <sheetFormatPr baseColWidth="10" defaultRowHeight="15" x14ac:dyDescent="0.25"/>
  <cols>
    <col min="4" max="4" width="34" customWidth="1"/>
    <col min="5" max="5" width="20.7109375" customWidth="1"/>
    <col min="6" max="6" width="18.140625" customWidth="1"/>
    <col min="7" max="7" width="17.7109375" customWidth="1"/>
    <col min="8" max="8" width="14.140625" customWidth="1"/>
    <col min="10" max="10" width="14.28515625" style="1" customWidth="1"/>
    <col min="11" max="11" width="14.5703125" customWidth="1"/>
    <col min="13" max="13" width="17.5703125" customWidth="1"/>
  </cols>
  <sheetData>
    <row r="1" spans="1:13" x14ac:dyDescent="0.25">
      <c r="A1" s="52" t="s">
        <v>79</v>
      </c>
      <c r="B1" s="48"/>
      <c r="C1" s="48"/>
      <c r="D1" s="48"/>
    </row>
    <row r="2" spans="1:13" x14ac:dyDescent="0.25">
      <c r="A2" s="48"/>
      <c r="B2" s="48"/>
      <c r="C2" s="48"/>
      <c r="D2" s="48"/>
    </row>
    <row r="5" spans="1:13" s="7" customFormat="1" x14ac:dyDescent="0.25">
      <c r="A5" s="25" t="s">
        <v>0</v>
      </c>
      <c r="B5" s="53" t="s">
        <v>1</v>
      </c>
      <c r="C5" s="54"/>
      <c r="D5" s="25" t="s">
        <v>2</v>
      </c>
      <c r="E5" s="25" t="s">
        <v>83</v>
      </c>
      <c r="F5" s="25" t="s">
        <v>53</v>
      </c>
      <c r="G5" s="25" t="s">
        <v>78</v>
      </c>
      <c r="H5" s="31" t="s">
        <v>81</v>
      </c>
      <c r="I5" s="25" t="s">
        <v>70</v>
      </c>
      <c r="J5" s="26" t="s">
        <v>71</v>
      </c>
      <c r="K5" s="25" t="s">
        <v>62</v>
      </c>
      <c r="L5" s="25" t="s">
        <v>69</v>
      </c>
      <c r="M5" s="25" t="s">
        <v>72</v>
      </c>
    </row>
    <row r="6" spans="1:13" x14ac:dyDescent="0.25">
      <c r="A6" s="6"/>
      <c r="B6" s="6"/>
      <c r="C6" s="7"/>
      <c r="D6" s="6"/>
      <c r="E6" s="6"/>
      <c r="F6" s="6"/>
      <c r="G6" s="6"/>
      <c r="H6" s="8"/>
      <c r="I6" s="6"/>
      <c r="J6" s="6"/>
      <c r="K6" s="6"/>
      <c r="L6" s="6"/>
      <c r="M6" s="6"/>
    </row>
    <row r="7" spans="1:13" x14ac:dyDescent="0.25">
      <c r="A7" s="27" t="s">
        <v>25</v>
      </c>
      <c r="B7" s="6"/>
      <c r="C7" s="7"/>
      <c r="D7" s="6"/>
      <c r="E7" s="6"/>
      <c r="F7" s="6"/>
      <c r="G7" s="6"/>
      <c r="H7" s="8"/>
      <c r="I7" s="6"/>
      <c r="J7" s="6"/>
      <c r="K7" s="6"/>
      <c r="L7" s="6"/>
      <c r="M7" s="6"/>
    </row>
    <row r="8" spans="1:13" s="12" customFormat="1" x14ac:dyDescent="0.25">
      <c r="A8" s="9" t="s">
        <v>7</v>
      </c>
      <c r="B8" s="10"/>
      <c r="C8" s="11"/>
      <c r="D8" s="10"/>
      <c r="E8" s="17"/>
      <c r="F8" s="17"/>
      <c r="G8" s="17"/>
      <c r="H8" s="18"/>
      <c r="I8" s="17"/>
      <c r="J8" s="17"/>
      <c r="K8" s="17"/>
      <c r="L8" s="17"/>
      <c r="M8" s="17"/>
    </row>
    <row r="9" spans="1:13" x14ac:dyDescent="0.25">
      <c r="A9" s="7"/>
      <c r="B9" s="7"/>
      <c r="C9" s="7"/>
      <c r="D9" s="7"/>
      <c r="E9" s="19"/>
      <c r="F9" s="19"/>
      <c r="G9" s="19"/>
      <c r="H9" s="19"/>
      <c r="I9" s="19"/>
      <c r="J9" s="19"/>
      <c r="K9" s="19"/>
      <c r="L9" s="19"/>
      <c r="M9" s="19"/>
    </row>
    <row r="10" spans="1:13" x14ac:dyDescent="0.25">
      <c r="B10" s="47" t="s">
        <v>3</v>
      </c>
      <c r="C10" s="48"/>
      <c r="D10" s="3" t="s">
        <v>4</v>
      </c>
      <c r="E10" s="20">
        <f>SUM(F10:M10)</f>
        <v>0</v>
      </c>
      <c r="F10" s="20"/>
      <c r="G10" s="20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</row>
    <row r="11" spans="1:13" x14ac:dyDescent="0.25">
      <c r="B11" s="47" t="s">
        <v>5</v>
      </c>
      <c r="C11" s="48"/>
      <c r="D11" s="3" t="s">
        <v>6</v>
      </c>
      <c r="E11" s="20">
        <f>SUM(F11:M11)</f>
        <v>0</v>
      </c>
      <c r="F11" s="20"/>
      <c r="G11" s="20">
        <v>0</v>
      </c>
      <c r="H11" s="21">
        <v>0</v>
      </c>
      <c r="I11" s="21">
        <v>0</v>
      </c>
      <c r="J11" s="21">
        <v>0</v>
      </c>
      <c r="K11" s="21"/>
      <c r="L11" s="21">
        <v>0</v>
      </c>
      <c r="M11" s="21">
        <v>0</v>
      </c>
    </row>
    <row r="12" spans="1:13" s="4" customFormat="1" x14ac:dyDescent="0.25">
      <c r="A12" s="49" t="s">
        <v>61</v>
      </c>
      <c r="B12" s="50"/>
      <c r="C12" s="49" t="s">
        <v>0</v>
      </c>
      <c r="D12" s="50"/>
      <c r="E12" s="24">
        <f>SUM(F12:M12)</f>
        <v>0</v>
      </c>
      <c r="F12" s="23"/>
      <c r="G12" s="24">
        <f>SUM(G10:G11)</f>
        <v>0</v>
      </c>
      <c r="H12" s="24">
        <f t="shared" ref="H12:M12" si="0">SUM(H10:H11)</f>
        <v>0</v>
      </c>
      <c r="I12" s="24">
        <f t="shared" si="0"/>
        <v>0</v>
      </c>
      <c r="J12" s="24">
        <v>0</v>
      </c>
      <c r="K12" s="24">
        <f t="shared" si="0"/>
        <v>0</v>
      </c>
      <c r="L12" s="24">
        <f t="shared" si="0"/>
        <v>0</v>
      </c>
      <c r="M12" s="24">
        <f t="shared" si="0"/>
        <v>0</v>
      </c>
    </row>
    <row r="13" spans="1:13" x14ac:dyDescent="0.25">
      <c r="E13" s="20"/>
      <c r="F13" s="21"/>
      <c r="G13" s="21"/>
      <c r="H13" s="21"/>
      <c r="I13" s="21"/>
      <c r="J13" s="21"/>
      <c r="K13" s="21"/>
      <c r="L13" s="21"/>
      <c r="M13" s="21"/>
    </row>
    <row r="14" spans="1:13" s="4" customFormat="1" x14ac:dyDescent="0.25">
      <c r="A14" s="43" t="s">
        <v>7</v>
      </c>
      <c r="B14" s="44"/>
      <c r="C14" s="43" t="s">
        <v>0</v>
      </c>
      <c r="D14" s="44"/>
      <c r="E14" s="30">
        <f>SUM(F14:M14)</f>
        <v>0</v>
      </c>
      <c r="F14" s="29"/>
      <c r="G14" s="30">
        <f>SUM(G12)</f>
        <v>0</v>
      </c>
      <c r="H14" s="30">
        <f t="shared" ref="H14:M14" si="1">SUM(H12)</f>
        <v>0</v>
      </c>
      <c r="I14" s="30">
        <f t="shared" si="1"/>
        <v>0</v>
      </c>
      <c r="J14" s="30">
        <f t="shared" si="1"/>
        <v>0</v>
      </c>
      <c r="K14" s="30">
        <f t="shared" si="1"/>
        <v>0</v>
      </c>
      <c r="L14" s="30">
        <f t="shared" si="1"/>
        <v>0</v>
      </c>
      <c r="M14" s="30">
        <f t="shared" si="1"/>
        <v>0</v>
      </c>
    </row>
    <row r="15" spans="1:13" x14ac:dyDescent="0.25">
      <c r="E15" s="20"/>
      <c r="F15" s="21"/>
      <c r="G15" s="21"/>
      <c r="H15" s="21"/>
      <c r="I15" s="21"/>
      <c r="J15" s="21"/>
      <c r="K15" s="21"/>
      <c r="L15" s="21"/>
      <c r="M15" s="21"/>
    </row>
    <row r="16" spans="1:13" x14ac:dyDescent="0.25">
      <c r="A16" t="s">
        <v>45</v>
      </c>
      <c r="E16" s="20"/>
      <c r="F16" s="21"/>
      <c r="G16" s="21"/>
      <c r="H16" s="21"/>
      <c r="I16" s="21"/>
      <c r="J16" s="21"/>
      <c r="K16" s="21"/>
      <c r="L16" s="21"/>
      <c r="M16" s="21"/>
    </row>
    <row r="17" spans="1:13" x14ac:dyDescent="0.25">
      <c r="B17" s="13">
        <v>1460</v>
      </c>
      <c r="D17" t="s">
        <v>46</v>
      </c>
      <c r="E17" s="20">
        <f>SUM(F17:M17)</f>
        <v>4367</v>
      </c>
      <c r="F17" s="21"/>
      <c r="G17" s="21">
        <v>2186</v>
      </c>
      <c r="H17" s="21">
        <v>1897</v>
      </c>
      <c r="I17" s="21">
        <v>284</v>
      </c>
      <c r="J17" s="21"/>
      <c r="K17" s="21"/>
      <c r="L17" s="21"/>
      <c r="M17" s="21"/>
    </row>
    <row r="18" spans="1:13" x14ac:dyDescent="0.25">
      <c r="B18" s="13">
        <v>1465</v>
      </c>
      <c r="D18" t="s">
        <v>47</v>
      </c>
      <c r="E18" s="20">
        <f>SUM(F18:M18)</f>
        <v>32311</v>
      </c>
      <c r="F18" s="21"/>
      <c r="G18" s="21"/>
      <c r="H18" s="21">
        <v>6700</v>
      </c>
      <c r="I18" s="21">
        <v>25086</v>
      </c>
      <c r="J18" s="21"/>
      <c r="K18" s="21">
        <v>525</v>
      </c>
      <c r="L18" s="21"/>
      <c r="M18" s="21"/>
    </row>
    <row r="19" spans="1:13" x14ac:dyDescent="0.25">
      <c r="B19" s="13">
        <v>1470</v>
      </c>
      <c r="D19" t="s">
        <v>48</v>
      </c>
      <c r="E19" s="20">
        <f>SUM(F19:M19)</f>
        <v>4160</v>
      </c>
      <c r="F19" s="21"/>
      <c r="G19" s="21"/>
      <c r="H19" s="21">
        <v>960</v>
      </c>
      <c r="I19" s="21"/>
      <c r="J19" s="21">
        <v>3200</v>
      </c>
      <c r="K19" s="21"/>
      <c r="L19" s="21"/>
      <c r="M19" s="21"/>
    </row>
    <row r="20" spans="1:13" s="4" customFormat="1" x14ac:dyDescent="0.25">
      <c r="A20" s="4" t="s">
        <v>49</v>
      </c>
      <c r="B20" s="14"/>
      <c r="C20" s="15"/>
      <c r="D20" s="15"/>
      <c r="E20" s="24">
        <f>SUM(F20:M20)</f>
        <v>40838</v>
      </c>
      <c r="F20" s="24"/>
      <c r="G20" s="24">
        <f>SUM(G17:G19)</f>
        <v>2186</v>
      </c>
      <c r="H20" s="24">
        <f t="shared" ref="H20:M20" si="2">SUM(H17:H19)</f>
        <v>9557</v>
      </c>
      <c r="I20" s="24">
        <f t="shared" si="2"/>
        <v>25370</v>
      </c>
      <c r="J20" s="24">
        <f t="shared" si="2"/>
        <v>3200</v>
      </c>
      <c r="K20" s="24">
        <f t="shared" si="2"/>
        <v>525</v>
      </c>
      <c r="L20" s="24">
        <f t="shared" si="2"/>
        <v>0</v>
      </c>
      <c r="M20" s="24">
        <f t="shared" si="2"/>
        <v>0</v>
      </c>
    </row>
    <row r="21" spans="1:13" s="4" customFormat="1" x14ac:dyDescent="0.25">
      <c r="B21" s="14"/>
      <c r="C21" s="15"/>
      <c r="D21" s="15"/>
      <c r="E21" s="20"/>
      <c r="F21" s="24"/>
      <c r="G21" s="24"/>
      <c r="H21" s="24"/>
      <c r="I21" s="24"/>
      <c r="J21" s="24"/>
      <c r="K21" s="24"/>
      <c r="L21" s="24"/>
      <c r="M21" s="24"/>
    </row>
    <row r="22" spans="1:13" x14ac:dyDescent="0.25">
      <c r="A22" t="s">
        <v>54</v>
      </c>
      <c r="B22" s="13"/>
      <c r="C22" s="2"/>
      <c r="D22" s="2"/>
      <c r="E22" s="20"/>
      <c r="F22" s="20"/>
      <c r="G22" s="20"/>
      <c r="H22" s="21"/>
      <c r="I22" s="21"/>
      <c r="J22" s="21"/>
      <c r="K22" s="21"/>
      <c r="L22" s="21"/>
      <c r="M22" s="21"/>
    </row>
    <row r="23" spans="1:13" x14ac:dyDescent="0.25">
      <c r="B23" s="13"/>
      <c r="C23" s="2"/>
      <c r="D23" s="2"/>
      <c r="E23" s="20"/>
      <c r="F23" s="20"/>
      <c r="G23" s="20"/>
      <c r="H23" s="21"/>
      <c r="I23" s="21"/>
      <c r="J23" s="21"/>
      <c r="K23" s="21"/>
      <c r="L23" s="21"/>
      <c r="M23" s="21"/>
    </row>
    <row r="24" spans="1:13" s="36" customFormat="1" x14ac:dyDescent="0.25">
      <c r="B24" s="37">
        <v>1500</v>
      </c>
      <c r="C24" s="2"/>
      <c r="D24" s="35" t="s">
        <v>73</v>
      </c>
      <c r="E24" s="20">
        <f t="shared" ref="E24" si="3">SUM(F24:M24)</f>
        <v>51400</v>
      </c>
      <c r="F24" s="20"/>
      <c r="G24" s="20">
        <v>51400</v>
      </c>
      <c r="H24" s="21"/>
      <c r="I24" s="21"/>
      <c r="J24" s="21"/>
      <c r="K24" s="21"/>
      <c r="L24" s="21"/>
      <c r="M24" s="21"/>
    </row>
    <row r="25" spans="1:13" x14ac:dyDescent="0.25">
      <c r="B25" s="47" t="s">
        <v>8</v>
      </c>
      <c r="C25" s="48"/>
      <c r="D25" s="3" t="s">
        <v>9</v>
      </c>
      <c r="E25" s="20">
        <f>SUM(F25:M25)</f>
        <v>147406</v>
      </c>
      <c r="F25" s="39">
        <v>0</v>
      </c>
      <c r="G25" s="20">
        <v>129523</v>
      </c>
      <c r="H25" s="21">
        <v>13131</v>
      </c>
      <c r="I25" s="21">
        <v>0</v>
      </c>
      <c r="J25" s="21">
        <v>4752</v>
      </c>
      <c r="K25" s="21"/>
      <c r="L25" s="21"/>
      <c r="M25" s="21"/>
    </row>
    <row r="26" spans="1:13" s="1" customFormat="1" x14ac:dyDescent="0.25">
      <c r="B26" s="16">
        <v>1560</v>
      </c>
      <c r="D26" s="3" t="s">
        <v>63</v>
      </c>
      <c r="E26" s="20">
        <f t="shared" ref="E26" si="4">SUM(F26:M26)</f>
        <v>0</v>
      </c>
      <c r="F26" s="39">
        <v>-491244</v>
      </c>
      <c r="G26" s="20"/>
      <c r="H26" s="21">
        <v>232358</v>
      </c>
      <c r="I26" s="21">
        <v>171000</v>
      </c>
      <c r="J26" s="21">
        <v>76886</v>
      </c>
      <c r="K26" s="21">
        <v>11000</v>
      </c>
      <c r="L26" s="21"/>
      <c r="M26" s="21"/>
    </row>
    <row r="27" spans="1:13" x14ac:dyDescent="0.25">
      <c r="B27" s="47" t="s">
        <v>10</v>
      </c>
      <c r="C27" s="48"/>
      <c r="D27" s="3" t="s">
        <v>11</v>
      </c>
      <c r="E27" s="20">
        <f>SUM(F27:M27)</f>
        <v>26742</v>
      </c>
      <c r="F27" s="39">
        <v>-22381</v>
      </c>
      <c r="G27" s="20">
        <v>24492</v>
      </c>
      <c r="H27" s="21">
        <v>22381</v>
      </c>
      <c r="I27" s="21">
        <v>0</v>
      </c>
      <c r="J27" s="21"/>
      <c r="K27" s="21"/>
      <c r="L27" s="21"/>
      <c r="M27" s="21">
        <v>2250</v>
      </c>
    </row>
    <row r="28" spans="1:13" x14ac:dyDescent="0.25">
      <c r="B28" s="16">
        <v>1590</v>
      </c>
      <c r="D28" s="3" t="s">
        <v>50</v>
      </c>
      <c r="E28" s="20">
        <f>SUM(F28:M28)</f>
        <v>0</v>
      </c>
      <c r="F28" s="39"/>
      <c r="G28" s="20"/>
      <c r="H28" s="21">
        <v>0</v>
      </c>
      <c r="I28" s="21"/>
      <c r="J28" s="21"/>
      <c r="K28" s="21"/>
      <c r="L28" s="21"/>
      <c r="M28" s="21"/>
    </row>
    <row r="29" spans="1:13" s="4" customFormat="1" x14ac:dyDescent="0.25">
      <c r="A29" s="49" t="s">
        <v>58</v>
      </c>
      <c r="B29" s="50"/>
      <c r="C29" s="49" t="s">
        <v>0</v>
      </c>
      <c r="D29" s="50"/>
      <c r="E29" s="24">
        <f>SUM(E24:E28)</f>
        <v>225548</v>
      </c>
      <c r="F29" s="40">
        <f t="shared" ref="F29" si="5">SUM(F25:F28)</f>
        <v>-513625</v>
      </c>
      <c r="G29" s="24">
        <f>SUM(G24:G28)</f>
        <v>205415</v>
      </c>
      <c r="H29" s="24">
        <f t="shared" ref="H29:M29" si="6">SUM(H24:H28)</f>
        <v>267870</v>
      </c>
      <c r="I29" s="24">
        <f t="shared" si="6"/>
        <v>171000</v>
      </c>
      <c r="J29" s="24">
        <f t="shared" si="6"/>
        <v>81638</v>
      </c>
      <c r="K29" s="24">
        <f t="shared" si="6"/>
        <v>11000</v>
      </c>
      <c r="L29" s="24">
        <f t="shared" si="6"/>
        <v>0</v>
      </c>
      <c r="M29" s="24">
        <f t="shared" si="6"/>
        <v>2250</v>
      </c>
    </row>
    <row r="30" spans="1:13" s="4" customFormat="1" x14ac:dyDescent="0.25">
      <c r="A30" s="5"/>
      <c r="C30" s="5"/>
      <c r="E30" s="20"/>
      <c r="F30" s="40"/>
      <c r="G30" s="24"/>
      <c r="H30" s="24"/>
      <c r="I30" s="24"/>
      <c r="J30" s="24"/>
      <c r="K30" s="24"/>
      <c r="L30" s="24"/>
      <c r="M30" s="24"/>
    </row>
    <row r="31" spans="1:13" x14ac:dyDescent="0.25">
      <c r="A31" t="s">
        <v>14</v>
      </c>
      <c r="E31" s="20">
        <f>SUM(F31:M31)</f>
        <v>0</v>
      </c>
      <c r="F31" s="39"/>
      <c r="G31" s="21"/>
      <c r="H31" s="21"/>
      <c r="I31" s="21"/>
      <c r="J31" s="21"/>
      <c r="K31" s="21"/>
      <c r="L31" s="21"/>
      <c r="M31" s="21"/>
    </row>
    <row r="32" spans="1:13" x14ac:dyDescent="0.25">
      <c r="E32" s="20"/>
      <c r="F32" s="39"/>
      <c r="G32" s="21"/>
      <c r="H32" s="21"/>
      <c r="I32" s="21"/>
      <c r="J32" s="21"/>
      <c r="K32" s="21"/>
      <c r="L32" s="21"/>
      <c r="M32" s="21"/>
    </row>
    <row r="33" spans="1:13" x14ac:dyDescent="0.25">
      <c r="B33" s="47" t="s">
        <v>12</v>
      </c>
      <c r="C33" s="48"/>
      <c r="D33" s="3" t="s">
        <v>13</v>
      </c>
      <c r="E33" s="20">
        <f>SUM(F33:M33)</f>
        <v>13135</v>
      </c>
      <c r="F33" s="39"/>
      <c r="G33" s="20">
        <v>10895</v>
      </c>
      <c r="H33" s="21">
        <v>2240</v>
      </c>
      <c r="I33" s="21"/>
      <c r="J33" s="21"/>
      <c r="K33" s="21"/>
      <c r="L33" s="21"/>
      <c r="M33" s="21"/>
    </row>
    <row r="34" spans="1:13" s="4" customFormat="1" x14ac:dyDescent="0.25">
      <c r="A34" s="49" t="s">
        <v>59</v>
      </c>
      <c r="B34" s="50"/>
      <c r="C34" s="49" t="s">
        <v>0</v>
      </c>
      <c r="D34" s="50"/>
      <c r="E34" s="24">
        <f>SUM(F34:M34)</f>
        <v>13135</v>
      </c>
      <c r="F34" s="40"/>
      <c r="G34" s="24">
        <f>SUM(G33)</f>
        <v>10895</v>
      </c>
      <c r="H34" s="24">
        <f t="shared" ref="H34:M34" si="7">SUM(H33)</f>
        <v>2240</v>
      </c>
      <c r="I34" s="24">
        <f t="shared" si="7"/>
        <v>0</v>
      </c>
      <c r="J34" s="24">
        <f t="shared" si="7"/>
        <v>0</v>
      </c>
      <c r="K34" s="24">
        <f t="shared" si="7"/>
        <v>0</v>
      </c>
      <c r="L34" s="24">
        <f t="shared" si="7"/>
        <v>0</v>
      </c>
      <c r="M34" s="24">
        <f t="shared" si="7"/>
        <v>0</v>
      </c>
    </row>
    <row r="35" spans="1:13" s="4" customFormat="1" x14ac:dyDescent="0.25">
      <c r="A35" s="5"/>
      <c r="C35" s="5"/>
      <c r="E35" s="20"/>
      <c r="F35" s="40"/>
      <c r="G35" s="24"/>
      <c r="H35" s="24"/>
      <c r="I35" s="24"/>
      <c r="J35" s="24"/>
      <c r="K35" s="24"/>
      <c r="L35" s="24"/>
      <c r="M35" s="24"/>
    </row>
    <row r="36" spans="1:13" s="12" customFormat="1" x14ac:dyDescent="0.25">
      <c r="A36" s="28" t="s">
        <v>55</v>
      </c>
      <c r="C36" s="28"/>
      <c r="E36" s="20"/>
      <c r="F36" s="39"/>
      <c r="G36" s="20"/>
      <c r="H36" s="20"/>
      <c r="I36" s="20"/>
      <c r="J36" s="20"/>
      <c r="K36" s="20"/>
      <c r="L36" s="20"/>
      <c r="M36" s="20"/>
    </row>
    <row r="37" spans="1:13" x14ac:dyDescent="0.25">
      <c r="E37" s="20"/>
      <c r="F37" s="39"/>
      <c r="G37" s="21"/>
      <c r="H37" s="21"/>
      <c r="I37" s="21"/>
      <c r="J37" s="21"/>
      <c r="K37" s="21"/>
      <c r="L37" s="21"/>
      <c r="M37" s="21"/>
    </row>
    <row r="38" spans="1:13" x14ac:dyDescent="0.25">
      <c r="B38" s="47" t="s">
        <v>15</v>
      </c>
      <c r="C38" s="48"/>
      <c r="D38" s="3" t="s">
        <v>16</v>
      </c>
      <c r="E38" s="20">
        <f t="shared" ref="E38:E46" si="8">SUM(F38:M38)</f>
        <v>14407</v>
      </c>
      <c r="F38" s="39"/>
      <c r="G38" s="20">
        <v>6016</v>
      </c>
      <c r="H38" s="21">
        <v>1100</v>
      </c>
      <c r="I38" s="21">
        <v>280</v>
      </c>
      <c r="J38" s="21">
        <v>911</v>
      </c>
      <c r="K38" s="20">
        <v>4732</v>
      </c>
      <c r="L38" s="21"/>
      <c r="M38" s="21">
        <v>1368</v>
      </c>
    </row>
    <row r="39" spans="1:13" x14ac:dyDescent="0.25">
      <c r="B39" s="47" t="s">
        <v>17</v>
      </c>
      <c r="C39" s="48"/>
      <c r="D39" s="3" t="s">
        <v>64</v>
      </c>
      <c r="E39" s="20">
        <f t="shared" si="8"/>
        <v>239217</v>
      </c>
      <c r="F39" s="39"/>
      <c r="G39" s="20">
        <v>152888</v>
      </c>
      <c r="H39" s="21">
        <v>35992</v>
      </c>
      <c r="I39" s="21">
        <v>50337</v>
      </c>
      <c r="J39" s="21"/>
      <c r="K39" s="21"/>
      <c r="L39" s="21"/>
      <c r="M39" s="21"/>
    </row>
    <row r="40" spans="1:13" x14ac:dyDescent="0.25">
      <c r="B40" s="47" t="s">
        <v>18</v>
      </c>
      <c r="C40" s="48"/>
      <c r="D40" s="3" t="s">
        <v>65</v>
      </c>
      <c r="E40" s="20">
        <f t="shared" si="8"/>
        <v>1323384</v>
      </c>
      <c r="F40" s="39"/>
      <c r="G40" s="20">
        <v>778730</v>
      </c>
      <c r="H40" s="21">
        <v>362005</v>
      </c>
      <c r="I40" s="21">
        <v>88855</v>
      </c>
      <c r="J40" s="21">
        <v>11340</v>
      </c>
      <c r="K40" s="20">
        <v>32506</v>
      </c>
      <c r="L40" s="20">
        <v>8806</v>
      </c>
      <c r="M40" s="20">
        <v>41142</v>
      </c>
    </row>
    <row r="41" spans="1:13" x14ac:dyDescent="0.25">
      <c r="B41" s="16">
        <v>1940</v>
      </c>
      <c r="D41" s="3" t="s">
        <v>51</v>
      </c>
      <c r="E41" s="20">
        <f t="shared" si="8"/>
        <v>28938</v>
      </c>
      <c r="F41" s="39"/>
      <c r="G41" s="20">
        <v>28906</v>
      </c>
      <c r="H41" s="21">
        <v>32</v>
      </c>
      <c r="I41" s="21"/>
      <c r="J41" s="21"/>
      <c r="K41" s="21"/>
      <c r="L41" s="21"/>
      <c r="M41" s="21"/>
    </row>
    <row r="42" spans="1:13" x14ac:dyDescent="0.25">
      <c r="B42" s="47" t="s">
        <v>19</v>
      </c>
      <c r="C42" s="48"/>
      <c r="D42" s="3" t="s">
        <v>66</v>
      </c>
      <c r="E42" s="20">
        <f t="shared" si="8"/>
        <v>876149</v>
      </c>
      <c r="F42" s="39"/>
      <c r="G42" s="20">
        <v>98429</v>
      </c>
      <c r="H42" s="21">
        <v>1</v>
      </c>
      <c r="I42" s="21">
        <v>657234</v>
      </c>
      <c r="J42" s="21"/>
      <c r="K42" s="21"/>
      <c r="L42" s="21"/>
      <c r="M42" s="21">
        <v>120485</v>
      </c>
    </row>
    <row r="43" spans="1:13" x14ac:dyDescent="0.25">
      <c r="B43" s="47" t="s">
        <v>20</v>
      </c>
      <c r="C43" s="48"/>
      <c r="D43" s="3" t="s">
        <v>21</v>
      </c>
      <c r="E43" s="20">
        <f t="shared" si="8"/>
        <v>19471</v>
      </c>
      <c r="F43" s="39"/>
      <c r="G43" s="20">
        <v>19471</v>
      </c>
      <c r="H43" s="21">
        <v>0</v>
      </c>
      <c r="I43" s="21">
        <v>0</v>
      </c>
      <c r="J43" s="21"/>
      <c r="K43" s="21"/>
      <c r="L43" s="21"/>
      <c r="M43" s="21"/>
    </row>
    <row r="44" spans="1:13" x14ac:dyDescent="0.25">
      <c r="B44" s="47" t="s">
        <v>22</v>
      </c>
      <c r="C44" s="48"/>
      <c r="D44" s="3" t="s">
        <v>23</v>
      </c>
      <c r="E44" s="20">
        <f t="shared" si="8"/>
        <v>197</v>
      </c>
      <c r="F44" s="39"/>
      <c r="G44" s="20">
        <v>197</v>
      </c>
      <c r="H44" s="21">
        <v>0</v>
      </c>
      <c r="I44" s="21"/>
      <c r="J44" s="21"/>
      <c r="K44" s="21"/>
      <c r="L44" s="21"/>
      <c r="M44" s="21"/>
    </row>
    <row r="45" spans="1:13" s="4" customFormat="1" x14ac:dyDescent="0.25">
      <c r="A45" s="49" t="s">
        <v>60</v>
      </c>
      <c r="B45" s="50"/>
      <c r="C45" s="49" t="s">
        <v>0</v>
      </c>
      <c r="D45" s="50"/>
      <c r="E45" s="24">
        <f t="shared" si="8"/>
        <v>2501763</v>
      </c>
      <c r="F45" s="40"/>
      <c r="G45" s="24">
        <f t="shared" ref="G45:M45" si="9">SUM(G38:G44)</f>
        <v>1084637</v>
      </c>
      <c r="H45" s="24">
        <f t="shared" si="9"/>
        <v>399130</v>
      </c>
      <c r="I45" s="24">
        <f t="shared" si="9"/>
        <v>796706</v>
      </c>
      <c r="J45" s="24">
        <f t="shared" si="9"/>
        <v>12251</v>
      </c>
      <c r="K45" s="24">
        <f t="shared" si="9"/>
        <v>37238</v>
      </c>
      <c r="L45" s="24">
        <f t="shared" si="9"/>
        <v>8806</v>
      </c>
      <c r="M45" s="24">
        <f t="shared" si="9"/>
        <v>162995</v>
      </c>
    </row>
    <row r="46" spans="1:13" x14ac:dyDescent="0.25">
      <c r="E46" s="20">
        <f t="shared" si="8"/>
        <v>0</v>
      </c>
      <c r="F46" s="39"/>
      <c r="G46" s="21"/>
      <c r="H46" s="21"/>
      <c r="I46" s="21"/>
      <c r="J46" s="21"/>
      <c r="K46" s="21"/>
      <c r="L46" s="21"/>
      <c r="M46" s="21"/>
    </row>
    <row r="47" spans="1:13" s="4" customFormat="1" x14ac:dyDescent="0.25">
      <c r="A47" s="43" t="s">
        <v>24</v>
      </c>
      <c r="B47" s="44"/>
      <c r="C47" s="43" t="s">
        <v>0</v>
      </c>
      <c r="D47" s="44"/>
      <c r="E47" s="30">
        <f t="shared" ref="E47:F47" si="10">E29+E34+E45+E20</f>
        <v>2781284</v>
      </c>
      <c r="F47" s="41">
        <f t="shared" si="10"/>
        <v>-513625</v>
      </c>
      <c r="G47" s="30">
        <f t="shared" ref="G47:M47" si="11">G29+G34+G45+G20</f>
        <v>1303133</v>
      </c>
      <c r="H47" s="30">
        <f t="shared" si="11"/>
        <v>678797</v>
      </c>
      <c r="I47" s="30">
        <f t="shared" si="11"/>
        <v>993076</v>
      </c>
      <c r="J47" s="30">
        <f t="shared" si="11"/>
        <v>97089</v>
      </c>
      <c r="K47" s="30">
        <f t="shared" si="11"/>
        <v>48763</v>
      </c>
      <c r="L47" s="30">
        <f t="shared" si="11"/>
        <v>8806</v>
      </c>
      <c r="M47" s="30">
        <f t="shared" si="11"/>
        <v>165245</v>
      </c>
    </row>
    <row r="48" spans="1:13" x14ac:dyDescent="0.25">
      <c r="E48" s="20">
        <f>SUM(F48:M48)</f>
        <v>0</v>
      </c>
      <c r="F48" s="39"/>
      <c r="G48" s="21"/>
      <c r="H48" s="21"/>
      <c r="I48" s="21"/>
      <c r="J48" s="21"/>
      <c r="K48" s="21"/>
      <c r="L48" s="21"/>
      <c r="M48" s="21"/>
    </row>
    <row r="49" spans="1:42" s="32" customFormat="1" x14ac:dyDescent="0.25">
      <c r="A49" s="45" t="s">
        <v>25</v>
      </c>
      <c r="B49" s="46"/>
      <c r="C49" s="45" t="s">
        <v>0</v>
      </c>
      <c r="D49" s="46"/>
      <c r="E49" s="33">
        <f t="shared" ref="E49:F49" si="12">E14+E47</f>
        <v>2781284</v>
      </c>
      <c r="F49" s="42">
        <f t="shared" si="12"/>
        <v>-513625</v>
      </c>
      <c r="G49" s="33">
        <f t="shared" ref="G49:M49" si="13">G14+G47</f>
        <v>1303133</v>
      </c>
      <c r="H49" s="33">
        <f t="shared" si="13"/>
        <v>678797</v>
      </c>
      <c r="I49" s="33">
        <f t="shared" si="13"/>
        <v>993076</v>
      </c>
      <c r="J49" s="33">
        <f t="shared" si="13"/>
        <v>97089</v>
      </c>
      <c r="K49" s="33">
        <f t="shared" si="13"/>
        <v>48763</v>
      </c>
      <c r="L49" s="33">
        <f t="shared" si="13"/>
        <v>8806</v>
      </c>
      <c r="M49" s="33">
        <f t="shared" si="13"/>
        <v>165245</v>
      </c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</row>
    <row r="50" spans="1:42" x14ac:dyDescent="0.25">
      <c r="E50" s="20">
        <f>SUM(F50:M50)</f>
        <v>0</v>
      </c>
      <c r="F50" s="39"/>
      <c r="G50" s="21"/>
      <c r="H50" s="21"/>
      <c r="I50" s="21"/>
      <c r="J50" s="21"/>
      <c r="K50" s="21"/>
      <c r="L50" s="21"/>
      <c r="M50" s="21"/>
    </row>
    <row r="51" spans="1:42" x14ac:dyDescent="0.25">
      <c r="B51" s="47" t="s">
        <v>26</v>
      </c>
      <c r="C51" s="48"/>
      <c r="D51" s="3" t="s">
        <v>56</v>
      </c>
      <c r="E51" s="20">
        <f>SUM(F51:M51)</f>
        <v>-1373234.9100000001</v>
      </c>
      <c r="F51" s="39"/>
      <c r="G51" s="20">
        <v>-454059</v>
      </c>
      <c r="H51" s="21">
        <v>-61776.91</v>
      </c>
      <c r="I51" s="21">
        <v>-652656</v>
      </c>
      <c r="J51" s="21"/>
      <c r="K51" s="20">
        <v>-46014</v>
      </c>
      <c r="L51" s="20">
        <v>-2709</v>
      </c>
      <c r="M51" s="20">
        <v>-156020</v>
      </c>
    </row>
    <row r="52" spans="1:42" s="1" customFormat="1" x14ac:dyDescent="0.25">
      <c r="B52" s="16">
        <v>2051</v>
      </c>
      <c r="D52" s="3" t="s">
        <v>67</v>
      </c>
      <c r="E52" s="20">
        <f t="shared" ref="E52:E73" si="14">SUM(F52:M52)</f>
        <v>-139085</v>
      </c>
      <c r="F52" s="20"/>
      <c r="G52" s="20"/>
      <c r="H52" s="21">
        <v>-73447</v>
      </c>
      <c r="I52" s="21">
        <v>-65638</v>
      </c>
      <c r="J52" s="21"/>
      <c r="K52" s="20"/>
      <c r="L52" s="20"/>
      <c r="M52" s="20"/>
    </row>
    <row r="53" spans="1:42" x14ac:dyDescent="0.25">
      <c r="B53" s="16">
        <v>2090</v>
      </c>
      <c r="D53" s="3" t="s">
        <v>52</v>
      </c>
      <c r="E53" s="20">
        <f t="shared" si="14"/>
        <v>-486558</v>
      </c>
      <c r="F53" s="20"/>
      <c r="G53" s="20">
        <v>-201477</v>
      </c>
      <c r="H53" s="21">
        <v>-173040</v>
      </c>
      <c r="I53" s="21">
        <v>-36810</v>
      </c>
      <c r="J53" s="21">
        <v>-57160</v>
      </c>
      <c r="K53" s="20">
        <v>-2749</v>
      </c>
      <c r="L53" s="20">
        <v>-6097</v>
      </c>
      <c r="M53" s="20">
        <v>-9225</v>
      </c>
    </row>
    <row r="54" spans="1:42" x14ac:dyDescent="0.25">
      <c r="B54" s="16"/>
      <c r="D54" s="3"/>
      <c r="E54" s="20">
        <f t="shared" si="14"/>
        <v>0</v>
      </c>
      <c r="F54" s="20"/>
      <c r="G54" s="20"/>
      <c r="H54" s="21"/>
      <c r="I54" s="21"/>
      <c r="J54" s="21"/>
      <c r="K54" s="20"/>
      <c r="L54" s="20"/>
      <c r="M54" s="20"/>
    </row>
    <row r="55" spans="1:42" s="4" customFormat="1" x14ac:dyDescent="0.25">
      <c r="A55" s="49" t="s">
        <v>57</v>
      </c>
      <c r="B55" s="50"/>
      <c r="C55" s="49" t="s">
        <v>0</v>
      </c>
      <c r="D55" s="50"/>
      <c r="E55" s="24">
        <f t="shared" si="14"/>
        <v>-1998877.9100000001</v>
      </c>
      <c r="F55" s="23"/>
      <c r="G55" s="24">
        <f>SUM(G51:G54)</f>
        <v>-655536</v>
      </c>
      <c r="H55" s="24">
        <f t="shared" ref="H55:M55" si="15">SUM(H51:H54)</f>
        <v>-308263.91000000003</v>
      </c>
      <c r="I55" s="24">
        <f t="shared" si="15"/>
        <v>-755104</v>
      </c>
      <c r="J55" s="24">
        <f t="shared" si="15"/>
        <v>-57160</v>
      </c>
      <c r="K55" s="24">
        <f t="shared" si="15"/>
        <v>-48763</v>
      </c>
      <c r="L55" s="24">
        <f t="shared" si="15"/>
        <v>-8806</v>
      </c>
      <c r="M55" s="24">
        <f t="shared" si="15"/>
        <v>-165245</v>
      </c>
    </row>
    <row r="56" spans="1:42" x14ac:dyDescent="0.25">
      <c r="E56" s="20">
        <f t="shared" si="14"/>
        <v>0</v>
      </c>
      <c r="F56" s="21"/>
      <c r="G56" s="21"/>
      <c r="H56" s="21"/>
      <c r="I56" s="21"/>
      <c r="J56" s="21"/>
      <c r="K56" s="21"/>
      <c r="L56" s="21"/>
      <c r="M56" s="21"/>
    </row>
    <row r="57" spans="1:42" s="4" customFormat="1" x14ac:dyDescent="0.25">
      <c r="A57" s="43" t="s">
        <v>27</v>
      </c>
      <c r="B57" s="44"/>
      <c r="C57" s="43" t="s">
        <v>0</v>
      </c>
      <c r="D57" s="44"/>
      <c r="E57" s="30">
        <f t="shared" si="14"/>
        <v>-1998877.9100000001</v>
      </c>
      <c r="F57" s="29"/>
      <c r="G57" s="30">
        <f>G55</f>
        <v>-655536</v>
      </c>
      <c r="H57" s="30">
        <f t="shared" ref="H57:M57" si="16">H55</f>
        <v>-308263.91000000003</v>
      </c>
      <c r="I57" s="30">
        <f t="shared" si="16"/>
        <v>-755104</v>
      </c>
      <c r="J57" s="30">
        <f t="shared" si="16"/>
        <v>-57160</v>
      </c>
      <c r="K57" s="30">
        <f t="shared" si="16"/>
        <v>-48763</v>
      </c>
      <c r="L57" s="30">
        <f t="shared" si="16"/>
        <v>-8806</v>
      </c>
      <c r="M57" s="30">
        <f t="shared" si="16"/>
        <v>-165245</v>
      </c>
    </row>
    <row r="58" spans="1:42" x14ac:dyDescent="0.25">
      <c r="E58" s="20">
        <f t="shared" si="14"/>
        <v>0</v>
      </c>
      <c r="F58" s="21"/>
      <c r="G58" s="21"/>
      <c r="H58" s="21"/>
      <c r="I58" s="21"/>
      <c r="J58" s="21"/>
      <c r="K58" s="21"/>
      <c r="L58" s="21"/>
      <c r="M58" s="21"/>
    </row>
    <row r="59" spans="1:42" x14ac:dyDescent="0.25">
      <c r="B59" s="47" t="s">
        <v>28</v>
      </c>
      <c r="C59" s="48"/>
      <c r="D59" s="3" t="s">
        <v>29</v>
      </c>
      <c r="E59" s="20">
        <f t="shared" si="14"/>
        <v>-19471</v>
      </c>
      <c r="F59" s="20"/>
      <c r="G59" s="20">
        <v>-19471</v>
      </c>
      <c r="H59" s="21"/>
      <c r="I59" s="21"/>
      <c r="J59" s="21"/>
      <c r="K59" s="21"/>
      <c r="L59" s="21"/>
      <c r="M59" s="21"/>
    </row>
    <row r="60" spans="1:42" x14ac:dyDescent="0.25">
      <c r="A60" s="51" t="s">
        <v>30</v>
      </c>
      <c r="B60" s="48"/>
      <c r="C60" s="51" t="s">
        <v>0</v>
      </c>
      <c r="D60" s="48"/>
      <c r="E60" s="20">
        <f t="shared" si="14"/>
        <v>-19471</v>
      </c>
      <c r="F60" s="21"/>
      <c r="G60" s="22">
        <f>SUM(G59)</f>
        <v>-19471</v>
      </c>
      <c r="H60" s="22">
        <f t="shared" ref="H60:M60" si="17">SUM(H59)</f>
        <v>0</v>
      </c>
      <c r="I60" s="22">
        <f t="shared" si="17"/>
        <v>0</v>
      </c>
      <c r="J60" s="22">
        <f t="shared" si="17"/>
        <v>0</v>
      </c>
      <c r="K60" s="22">
        <f t="shared" si="17"/>
        <v>0</v>
      </c>
      <c r="L60" s="22">
        <f t="shared" si="17"/>
        <v>0</v>
      </c>
      <c r="M60" s="22">
        <f t="shared" si="17"/>
        <v>0</v>
      </c>
    </row>
    <row r="61" spans="1:42" x14ac:dyDescent="0.25">
      <c r="E61" s="20">
        <f t="shared" si="14"/>
        <v>0</v>
      </c>
      <c r="F61" s="21"/>
      <c r="G61" s="21"/>
      <c r="H61" s="21"/>
      <c r="I61" s="21"/>
      <c r="J61" s="21"/>
      <c r="K61" s="21"/>
      <c r="L61" s="21"/>
      <c r="M61" s="21"/>
    </row>
    <row r="62" spans="1:42" s="4" customFormat="1" x14ac:dyDescent="0.25">
      <c r="A62" s="43" t="s">
        <v>31</v>
      </c>
      <c r="B62" s="44"/>
      <c r="C62" s="43" t="s">
        <v>0</v>
      </c>
      <c r="D62" s="44"/>
      <c r="E62" s="30">
        <f t="shared" si="14"/>
        <v>-19471</v>
      </c>
      <c r="F62" s="29"/>
      <c r="G62" s="30">
        <f>SUM(G60)</f>
        <v>-19471</v>
      </c>
      <c r="H62" s="30">
        <f t="shared" ref="H62:M62" si="18">SUM(H60)</f>
        <v>0</v>
      </c>
      <c r="I62" s="30">
        <f t="shared" si="18"/>
        <v>0</v>
      </c>
      <c r="J62" s="30">
        <f t="shared" si="18"/>
        <v>0</v>
      </c>
      <c r="K62" s="30">
        <f t="shared" si="18"/>
        <v>0</v>
      </c>
      <c r="L62" s="30">
        <f t="shared" si="18"/>
        <v>0</v>
      </c>
      <c r="M62" s="30">
        <f t="shared" si="18"/>
        <v>0</v>
      </c>
    </row>
    <row r="63" spans="1:42" x14ac:dyDescent="0.25">
      <c r="E63" s="20">
        <f t="shared" si="14"/>
        <v>0</v>
      </c>
      <c r="F63" s="21"/>
      <c r="G63" s="21"/>
      <c r="H63" s="21"/>
      <c r="I63" s="21"/>
      <c r="J63" s="21"/>
      <c r="K63" s="21"/>
      <c r="L63" s="21"/>
      <c r="M63" s="21"/>
    </row>
    <row r="64" spans="1:42" x14ac:dyDescent="0.25">
      <c r="B64" s="47" t="s">
        <v>32</v>
      </c>
      <c r="C64" s="48"/>
      <c r="D64" s="3" t="s">
        <v>33</v>
      </c>
      <c r="E64" s="20">
        <f t="shared" si="14"/>
        <v>-129076</v>
      </c>
      <c r="F64" s="20"/>
      <c r="G64" s="20">
        <v>-29982</v>
      </c>
      <c r="H64" s="21">
        <v>-75172</v>
      </c>
      <c r="I64" s="21">
        <v>-23922</v>
      </c>
      <c r="J64" s="21"/>
      <c r="K64" s="21"/>
      <c r="L64" s="21"/>
      <c r="M64" s="21"/>
    </row>
    <row r="65" spans="1:13" s="4" customFormat="1" x14ac:dyDescent="0.25">
      <c r="A65" s="49" t="s">
        <v>33</v>
      </c>
      <c r="B65" s="50"/>
      <c r="C65" s="49" t="s">
        <v>0</v>
      </c>
      <c r="D65" s="50"/>
      <c r="E65" s="24">
        <f t="shared" si="14"/>
        <v>-129076</v>
      </c>
      <c r="F65" s="23"/>
      <c r="G65" s="24">
        <f>SUM(G64)</f>
        <v>-29982</v>
      </c>
      <c r="H65" s="24">
        <f t="shared" ref="H65:M65" si="19">SUM(H64)</f>
        <v>-75172</v>
      </c>
      <c r="I65" s="24">
        <f t="shared" si="19"/>
        <v>-23922</v>
      </c>
      <c r="J65" s="24">
        <f t="shared" si="19"/>
        <v>0</v>
      </c>
      <c r="K65" s="24">
        <f t="shared" si="19"/>
        <v>0</v>
      </c>
      <c r="L65" s="24">
        <f t="shared" si="19"/>
        <v>0</v>
      </c>
      <c r="M65" s="24">
        <f t="shared" si="19"/>
        <v>0</v>
      </c>
    </row>
    <row r="66" spans="1:13" x14ac:dyDescent="0.25">
      <c r="E66" s="20">
        <f t="shared" si="14"/>
        <v>0</v>
      </c>
      <c r="F66" s="21"/>
      <c r="G66" s="21"/>
      <c r="H66" s="21"/>
      <c r="I66" s="21"/>
      <c r="J66" s="21"/>
      <c r="K66" s="21"/>
      <c r="L66" s="21"/>
      <c r="M66" s="21"/>
    </row>
    <row r="67" spans="1:13" x14ac:dyDescent="0.25">
      <c r="B67" s="47" t="s">
        <v>34</v>
      </c>
      <c r="C67" s="48"/>
      <c r="D67" s="3" t="s">
        <v>35</v>
      </c>
      <c r="E67" s="20">
        <f t="shared" si="14"/>
        <v>-27705</v>
      </c>
      <c r="F67" s="20"/>
      <c r="G67" s="20">
        <v>-27705</v>
      </c>
      <c r="H67" s="21"/>
      <c r="I67" s="21">
        <v>0</v>
      </c>
      <c r="J67" s="21"/>
      <c r="K67" s="21"/>
      <c r="L67" s="21"/>
      <c r="M67" s="21"/>
    </row>
    <row r="68" spans="1:13" s="4" customFormat="1" x14ac:dyDescent="0.25">
      <c r="A68" s="49" t="s">
        <v>36</v>
      </c>
      <c r="B68" s="50"/>
      <c r="C68" s="49" t="s">
        <v>0</v>
      </c>
      <c r="D68" s="50"/>
      <c r="E68" s="24">
        <f t="shared" si="14"/>
        <v>-27705</v>
      </c>
      <c r="F68" s="23"/>
      <c r="G68" s="24">
        <f>SUM(G67)</f>
        <v>-27705</v>
      </c>
      <c r="H68" s="24">
        <f t="shared" ref="H68:M68" si="20">SUM(H67)</f>
        <v>0</v>
      </c>
      <c r="I68" s="24">
        <f t="shared" si="20"/>
        <v>0</v>
      </c>
      <c r="J68" s="24">
        <f t="shared" si="20"/>
        <v>0</v>
      </c>
      <c r="K68" s="24">
        <f t="shared" si="20"/>
        <v>0</v>
      </c>
      <c r="L68" s="24">
        <f t="shared" si="20"/>
        <v>0</v>
      </c>
      <c r="M68" s="24">
        <f t="shared" si="20"/>
        <v>0</v>
      </c>
    </row>
    <row r="69" spans="1:13" x14ac:dyDescent="0.25">
      <c r="E69" s="20">
        <f t="shared" si="14"/>
        <v>0</v>
      </c>
      <c r="F69" s="21"/>
      <c r="G69" s="21"/>
      <c r="H69" s="21"/>
      <c r="I69" s="21"/>
      <c r="J69" s="21"/>
      <c r="K69" s="21"/>
      <c r="L69" s="21"/>
      <c r="M69" s="21"/>
    </row>
    <row r="70" spans="1:13" s="36" customFormat="1" x14ac:dyDescent="0.25">
      <c r="B70" s="13">
        <v>2910</v>
      </c>
      <c r="D70" s="36" t="s">
        <v>82</v>
      </c>
      <c r="E70" s="20">
        <f t="shared" si="14"/>
        <v>-1350</v>
      </c>
      <c r="F70" s="21"/>
      <c r="G70" s="21"/>
      <c r="H70" s="21"/>
      <c r="I70" s="21"/>
      <c r="J70" s="21">
        <v>-1350</v>
      </c>
      <c r="K70" s="21"/>
      <c r="L70" s="21"/>
      <c r="M70" s="21"/>
    </row>
    <row r="71" spans="1:13" s="36" customFormat="1" x14ac:dyDescent="0.25">
      <c r="B71" s="38">
        <v>2920</v>
      </c>
      <c r="D71" s="36" t="s">
        <v>80</v>
      </c>
      <c r="E71" s="20">
        <f t="shared" si="14"/>
        <v>-88048</v>
      </c>
      <c r="F71" s="21"/>
      <c r="G71" s="21"/>
      <c r="H71" s="21">
        <v>-88048</v>
      </c>
      <c r="I71" s="21"/>
      <c r="J71" s="21"/>
      <c r="K71" s="21"/>
      <c r="L71" s="21"/>
      <c r="M71" s="21"/>
    </row>
    <row r="72" spans="1:13" x14ac:dyDescent="0.25">
      <c r="B72" s="47" t="s">
        <v>37</v>
      </c>
      <c r="C72" s="47"/>
      <c r="D72" s="3" t="s">
        <v>38</v>
      </c>
      <c r="E72" s="20">
        <f t="shared" si="14"/>
        <v>-408511</v>
      </c>
      <c r="F72" s="20"/>
      <c r="G72" s="20">
        <v>-79000</v>
      </c>
      <c r="H72" s="21">
        <v>-207313</v>
      </c>
      <c r="I72" s="21">
        <v>-106000</v>
      </c>
      <c r="J72" s="21">
        <v>-16198</v>
      </c>
      <c r="K72" s="21"/>
      <c r="L72" s="21"/>
      <c r="M72" s="21"/>
    </row>
    <row r="73" spans="1:13" s="1" customFormat="1" x14ac:dyDescent="0.25">
      <c r="B73" s="16">
        <v>2970</v>
      </c>
      <c r="D73" s="3" t="s">
        <v>68</v>
      </c>
      <c r="E73" s="20">
        <f t="shared" si="14"/>
        <v>-75000</v>
      </c>
      <c r="F73" s="20"/>
      <c r="G73" s="20"/>
      <c r="H73" s="21"/>
      <c r="I73" s="21">
        <v>-75000</v>
      </c>
      <c r="J73" s="21"/>
      <c r="K73" s="21"/>
      <c r="L73" s="21"/>
      <c r="M73" s="21"/>
    </row>
    <row r="74" spans="1:13" x14ac:dyDescent="0.25">
      <c r="B74" s="47" t="s">
        <v>39</v>
      </c>
      <c r="C74" s="48"/>
      <c r="D74" s="3" t="s">
        <v>40</v>
      </c>
      <c r="E74" s="20">
        <f>SUM(F74:M74)</f>
        <v>-31250</v>
      </c>
      <c r="F74" s="20"/>
      <c r="G74" s="20">
        <v>0</v>
      </c>
      <c r="H74" s="21"/>
      <c r="I74" s="21">
        <v>-31250</v>
      </c>
      <c r="J74" s="21"/>
      <c r="K74" s="21"/>
      <c r="L74" s="21"/>
      <c r="M74" s="21"/>
    </row>
    <row r="75" spans="1:13" x14ac:dyDescent="0.25">
      <c r="B75" s="47" t="s">
        <v>41</v>
      </c>
      <c r="C75" s="48"/>
      <c r="D75" s="3" t="s">
        <v>42</v>
      </c>
      <c r="E75" s="20">
        <f>SUM(F75:M75)</f>
        <v>-1995</v>
      </c>
      <c r="F75" s="39">
        <v>22381</v>
      </c>
      <c r="G75" s="20">
        <v>-195</v>
      </c>
      <c r="H75" s="21">
        <v>0</v>
      </c>
      <c r="I75" s="21">
        <v>-1800</v>
      </c>
      <c r="J75" s="21">
        <v>-22381</v>
      </c>
      <c r="K75" s="21"/>
      <c r="L75" s="21"/>
      <c r="M75" s="21"/>
    </row>
    <row r="76" spans="1:13" s="36" customFormat="1" x14ac:dyDescent="0.25">
      <c r="B76" s="16">
        <v>2991</v>
      </c>
      <c r="D76" s="35" t="s">
        <v>74</v>
      </c>
      <c r="E76" s="20">
        <f t="shared" ref="E76:E79" si="21">SUM(F76:M76)</f>
        <v>0</v>
      </c>
      <c r="F76" s="39">
        <v>232358</v>
      </c>
      <c r="G76" s="20">
        <v>-232358</v>
      </c>
      <c r="H76" s="21"/>
      <c r="I76" s="21"/>
      <c r="J76" s="21"/>
      <c r="K76" s="21"/>
      <c r="L76" s="21"/>
      <c r="M76" s="21"/>
    </row>
    <row r="77" spans="1:13" s="36" customFormat="1" x14ac:dyDescent="0.25">
      <c r="B77" s="16">
        <v>2992</v>
      </c>
      <c r="D77" s="35" t="s">
        <v>75</v>
      </c>
      <c r="E77" s="20">
        <f t="shared" si="21"/>
        <v>0</v>
      </c>
      <c r="F77" s="39">
        <v>171000</v>
      </c>
      <c r="G77" s="20">
        <v>-171000</v>
      </c>
      <c r="H77" s="21"/>
      <c r="I77" s="21"/>
      <c r="J77" s="21"/>
      <c r="K77" s="21"/>
      <c r="L77" s="21"/>
      <c r="M77" s="21"/>
    </row>
    <row r="78" spans="1:13" s="36" customFormat="1" x14ac:dyDescent="0.25">
      <c r="B78" s="16">
        <v>2993</v>
      </c>
      <c r="D78" s="35" t="s">
        <v>76</v>
      </c>
      <c r="E78" s="20">
        <f t="shared" si="21"/>
        <v>0</v>
      </c>
      <c r="F78" s="39">
        <v>11000</v>
      </c>
      <c r="G78" s="20">
        <v>-11000</v>
      </c>
      <c r="H78" s="21"/>
      <c r="I78" s="21"/>
      <c r="J78" s="21"/>
      <c r="K78" s="21"/>
      <c r="L78" s="21"/>
      <c r="M78" s="21"/>
    </row>
    <row r="79" spans="1:13" s="36" customFormat="1" x14ac:dyDescent="0.25">
      <c r="B79" s="16">
        <v>2996</v>
      </c>
      <c r="D79" s="35" t="s">
        <v>77</v>
      </c>
      <c r="E79" s="20">
        <f t="shared" si="21"/>
        <v>0</v>
      </c>
      <c r="F79" s="39">
        <v>76886</v>
      </c>
      <c r="G79" s="20">
        <v>-76886</v>
      </c>
      <c r="H79" s="21"/>
      <c r="I79" s="21"/>
      <c r="J79" s="21"/>
      <c r="K79" s="21"/>
      <c r="L79" s="21"/>
      <c r="M79" s="21"/>
    </row>
    <row r="80" spans="1:13" x14ac:dyDescent="0.25">
      <c r="E80" s="20">
        <f>SUM(F80:M80)</f>
        <v>0</v>
      </c>
      <c r="F80" s="39"/>
      <c r="G80" s="21"/>
      <c r="H80" s="21"/>
      <c r="I80" s="21"/>
      <c r="J80" s="21"/>
      <c r="K80" s="21"/>
      <c r="L80" s="21"/>
      <c r="M80" s="21"/>
    </row>
    <row r="81" spans="1:13" s="4" customFormat="1" x14ac:dyDescent="0.25">
      <c r="A81" s="49" t="s">
        <v>42</v>
      </c>
      <c r="B81" s="50"/>
      <c r="C81" s="49" t="s">
        <v>0</v>
      </c>
      <c r="D81" s="50"/>
      <c r="E81" s="24">
        <f>SUM(E70:E80)</f>
        <v>-606154</v>
      </c>
      <c r="F81" s="40">
        <f t="shared" ref="F81:G81" si="22">SUM(F71:F80)</f>
        <v>513625</v>
      </c>
      <c r="G81" s="24">
        <f t="shared" si="22"/>
        <v>-570439</v>
      </c>
      <c r="H81" s="24">
        <f>SUM(H71:H80)</f>
        <v>-295361</v>
      </c>
      <c r="I81" s="24">
        <f t="shared" ref="I81:M81" si="23">SUM(I71:I80)</f>
        <v>-214050</v>
      </c>
      <c r="J81" s="24">
        <f>SUM(J70:J80)</f>
        <v>-39929</v>
      </c>
      <c r="K81" s="24">
        <f t="shared" si="23"/>
        <v>0</v>
      </c>
      <c r="L81" s="24">
        <f t="shared" si="23"/>
        <v>0</v>
      </c>
      <c r="M81" s="24">
        <f t="shared" si="23"/>
        <v>0</v>
      </c>
    </row>
    <row r="82" spans="1:13" x14ac:dyDescent="0.25">
      <c r="E82" s="20">
        <f>SUM(F82:M82)</f>
        <v>0</v>
      </c>
      <c r="F82" s="39"/>
      <c r="G82" s="21"/>
      <c r="H82" s="21"/>
      <c r="I82" s="21"/>
      <c r="J82" s="21"/>
      <c r="K82" s="21"/>
      <c r="L82" s="21"/>
      <c r="M82" s="21"/>
    </row>
    <row r="83" spans="1:13" s="4" customFormat="1" x14ac:dyDescent="0.25">
      <c r="A83" s="43" t="s">
        <v>43</v>
      </c>
      <c r="B83" s="44"/>
      <c r="C83" s="43" t="s">
        <v>0</v>
      </c>
      <c r="D83" s="44"/>
      <c r="E83" s="30">
        <f>E65+E68+E81</f>
        <v>-762935</v>
      </c>
      <c r="F83" s="41">
        <f>F65+F68+F81</f>
        <v>513625</v>
      </c>
      <c r="G83" s="30">
        <f>G65+G68+G81</f>
        <v>-628126</v>
      </c>
      <c r="H83" s="30">
        <f>H65+H68+H81</f>
        <v>-370533</v>
      </c>
      <c r="I83" s="30">
        <f>I65+I68+I81</f>
        <v>-237972</v>
      </c>
      <c r="J83" s="30">
        <f t="shared" ref="J83" si="24">J65+J68+J81</f>
        <v>-39929</v>
      </c>
      <c r="K83" s="30">
        <f>K65+K68+K81</f>
        <v>0</v>
      </c>
      <c r="L83" s="30">
        <f>L65+L68+L81</f>
        <v>0</v>
      </c>
      <c r="M83" s="30">
        <f>M65+M68+M81</f>
        <v>0</v>
      </c>
    </row>
    <row r="84" spans="1:13" x14ac:dyDescent="0.25">
      <c r="E84" s="20">
        <f>SUM(F84:M84)</f>
        <v>0</v>
      </c>
      <c r="F84" s="39"/>
      <c r="G84" s="21"/>
      <c r="H84" s="21"/>
      <c r="I84" s="21"/>
      <c r="J84" s="21"/>
      <c r="K84" s="21"/>
      <c r="L84" s="21"/>
      <c r="M84" s="21"/>
    </row>
    <row r="85" spans="1:13" s="4" customFormat="1" x14ac:dyDescent="0.25">
      <c r="A85" s="45" t="s">
        <v>44</v>
      </c>
      <c r="B85" s="46"/>
      <c r="C85" s="45" t="s">
        <v>0</v>
      </c>
      <c r="D85" s="46"/>
      <c r="E85" s="33">
        <f>E57+E62+E83</f>
        <v>-2781283.91</v>
      </c>
      <c r="F85" s="42">
        <f>F57+F62+F83</f>
        <v>513625</v>
      </c>
      <c r="G85" s="33">
        <f>G57+G62+G83</f>
        <v>-1303133</v>
      </c>
      <c r="H85" s="33">
        <f>H57+H62+H83</f>
        <v>-678796.91</v>
      </c>
      <c r="I85" s="33">
        <f>I57+I62+I83</f>
        <v>-993076</v>
      </c>
      <c r="J85" s="33">
        <f t="shared" ref="J85" si="25">J57+J62+J83</f>
        <v>-97089</v>
      </c>
      <c r="K85" s="33">
        <f>K57+K62+K83</f>
        <v>-48763</v>
      </c>
      <c r="L85" s="33">
        <f>L57+L62+L83</f>
        <v>-8806</v>
      </c>
      <c r="M85" s="33">
        <f>M57+M62+M83</f>
        <v>-165245</v>
      </c>
    </row>
    <row r="86" spans="1:13" x14ac:dyDescent="0.25">
      <c r="E86" s="21"/>
      <c r="F86" s="39"/>
      <c r="G86" s="21"/>
      <c r="H86" s="21"/>
      <c r="I86" s="21"/>
      <c r="J86" s="21"/>
      <c r="K86" s="21"/>
      <c r="L86" s="21"/>
      <c r="M86" s="21"/>
    </row>
    <row r="87" spans="1:13" x14ac:dyDescent="0.25">
      <c r="E87" s="21"/>
      <c r="F87" s="21"/>
      <c r="G87" s="21"/>
      <c r="H87" s="21"/>
      <c r="I87" s="21"/>
      <c r="J87" s="21"/>
      <c r="K87" s="21"/>
      <c r="L87" s="21"/>
      <c r="M87" s="21"/>
    </row>
    <row r="88" spans="1:13" x14ac:dyDescent="0.25">
      <c r="E88" s="21"/>
      <c r="F88" s="21"/>
      <c r="G88" s="21"/>
      <c r="H88" s="21"/>
      <c r="I88" s="21"/>
      <c r="J88" s="21"/>
      <c r="K88" s="21"/>
      <c r="L88" s="21"/>
      <c r="M88" s="21"/>
    </row>
  </sheetData>
  <mergeCells count="36">
    <mergeCell ref="B38:C38"/>
    <mergeCell ref="A1:D2"/>
    <mergeCell ref="B5:C5"/>
    <mergeCell ref="B10:C10"/>
    <mergeCell ref="B11:C11"/>
    <mergeCell ref="A12:D12"/>
    <mergeCell ref="A14:D14"/>
    <mergeCell ref="B25:C25"/>
    <mergeCell ref="B27:C27"/>
    <mergeCell ref="A29:D29"/>
    <mergeCell ref="B33:C33"/>
    <mergeCell ref="A34:D34"/>
    <mergeCell ref="B39:C39"/>
    <mergeCell ref="B40:C40"/>
    <mergeCell ref="B42:C42"/>
    <mergeCell ref="B43:C43"/>
    <mergeCell ref="B44:C44"/>
    <mergeCell ref="A65:D65"/>
    <mergeCell ref="A45:D45"/>
    <mergeCell ref="A47:D47"/>
    <mergeCell ref="A49:D49"/>
    <mergeCell ref="B51:C51"/>
    <mergeCell ref="A55:D55"/>
    <mergeCell ref="A57:D57"/>
    <mergeCell ref="B59:C59"/>
    <mergeCell ref="A60:D60"/>
    <mergeCell ref="A62:D62"/>
    <mergeCell ref="B64:C64"/>
    <mergeCell ref="A83:D83"/>
    <mergeCell ref="A85:D85"/>
    <mergeCell ref="B67:C67"/>
    <mergeCell ref="A68:D68"/>
    <mergeCell ref="B72:C72"/>
    <mergeCell ref="B74:C74"/>
    <mergeCell ref="B75:C75"/>
    <mergeCell ref="A81:D81"/>
  </mergeCells>
  <pageMargins left="0.7" right="0.7" top="0.75" bottom="0.75" header="0.3" footer="0.3"/>
  <pageSetup paperSize="9" scale="81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Balanse 2014</vt:lpstr>
      <vt:lpstr>'Balanse 2014'!Utskriftsområde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Heggelund</dc:creator>
  <cp:lastModifiedBy>Ivan Heggelund</cp:lastModifiedBy>
  <cp:lastPrinted>2015-04-01T08:05:23Z</cp:lastPrinted>
  <dcterms:created xsi:type="dcterms:W3CDTF">2014-02-26T16:48:43Z</dcterms:created>
  <dcterms:modified xsi:type="dcterms:W3CDTF">2015-04-07T11:20:14Z</dcterms:modified>
</cp:coreProperties>
</file>