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755" yWindow="900" windowWidth="14805" windowHeight="11760" tabRatio="500"/>
  </bookViews>
  <sheets>
    <sheet name="Res-Bud" sheetId="1" r:id="rId1"/>
    <sheet name="Balanse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6" i="2" l="1"/>
  <c r="F49" i="2"/>
  <c r="F52" i="2"/>
  <c r="E36" i="2"/>
  <c r="E42" i="2"/>
  <c r="E49" i="2"/>
  <c r="E52" i="2"/>
  <c r="F17" i="2"/>
  <c r="F27" i="2"/>
  <c r="F29" i="2"/>
  <c r="E17" i="2"/>
  <c r="E27" i="2"/>
  <c r="E29" i="2"/>
  <c r="I19" i="1"/>
  <c r="I55" i="1"/>
  <c r="I57" i="1"/>
  <c r="I62" i="1"/>
  <c r="I64" i="1"/>
  <c r="H19" i="1"/>
  <c r="H55" i="1"/>
  <c r="H57" i="1"/>
  <c r="H62" i="1"/>
  <c r="H64" i="1"/>
  <c r="F19" i="1"/>
  <c r="F55" i="1"/>
  <c r="F57" i="1"/>
  <c r="F62" i="1"/>
  <c r="F64" i="1"/>
</calcChain>
</file>

<file path=xl/sharedStrings.xml><?xml version="1.0" encoding="utf-8"?>
<sst xmlns="http://schemas.openxmlformats.org/spreadsheetml/2006/main" count="109" uniqueCount="98">
  <si>
    <t>Ljan Tennisklubb</t>
  </si>
  <si>
    <t>Resultatregnskap</t>
  </si>
  <si>
    <t>Avdeling:</t>
  </si>
  <si>
    <t>LTK totalt</t>
  </si>
  <si>
    <t>Resultat</t>
  </si>
  <si>
    <t>Note</t>
  </si>
  <si>
    <t>Budsjett</t>
  </si>
  <si>
    <t>Inntekter</t>
  </si>
  <si>
    <t>Offentlige tilskudd</t>
  </si>
  <si>
    <t>Leieinntekter</t>
  </si>
  <si>
    <t>Boble</t>
  </si>
  <si>
    <t>Klubbhus</t>
  </si>
  <si>
    <t>Kursinntekter</t>
  </si>
  <si>
    <t>Tennisskole</t>
  </si>
  <si>
    <t>Tenniscamp</t>
  </si>
  <si>
    <t>Minitennis</t>
  </si>
  <si>
    <t>Forsikringserstatning</t>
  </si>
  <si>
    <t>Diverse inntekter</t>
  </si>
  <si>
    <t>Årskontingenter</t>
  </si>
  <si>
    <t>Sponsor</t>
  </si>
  <si>
    <t>Sum inntekter</t>
  </si>
  <si>
    <t xml:space="preserve">Kostnader </t>
  </si>
  <si>
    <t>Kostn.tenniscamp/minit</t>
  </si>
  <si>
    <t>Lønninger</t>
  </si>
  <si>
    <t>Honorar trener</t>
  </si>
  <si>
    <t>Avskrivninger</t>
  </si>
  <si>
    <t>Renovasjon,vann,avløp</t>
  </si>
  <si>
    <t>Lys og varme</t>
  </si>
  <si>
    <t>Andre kostnader lokaler</t>
  </si>
  <si>
    <t>Anskaffelser</t>
  </si>
  <si>
    <t xml:space="preserve">Rep.og vedlikehold </t>
  </si>
  <si>
    <t>Honorar regnskapsføring</t>
  </si>
  <si>
    <t>Andre honorarer</t>
  </si>
  <si>
    <t>Kontorrekvisita</t>
  </si>
  <si>
    <t>Kopiering/trykking/domene</t>
  </si>
  <si>
    <t>Interne møter/ kurs</t>
  </si>
  <si>
    <t>Bredbånd</t>
  </si>
  <si>
    <t>Reisekostn.ikke oppgpl.</t>
  </si>
  <si>
    <t>Medlemskontingenter</t>
  </si>
  <si>
    <t>Kontingenter/ støtte/ reise</t>
  </si>
  <si>
    <t>Gaver/ premier</t>
  </si>
  <si>
    <t>Div.kostnader jr. avd</t>
  </si>
  <si>
    <t>Forsikringer</t>
  </si>
  <si>
    <t>Bankkostnader/ gebyrer</t>
  </si>
  <si>
    <t>Kostnader Deltager.no</t>
  </si>
  <si>
    <t>Kostnader PayEx</t>
  </si>
  <si>
    <t>Diverse kostnader</t>
  </si>
  <si>
    <t>Baller</t>
  </si>
  <si>
    <t>Arrangementer/ dugnader</t>
  </si>
  <si>
    <t>Tap på fordringer</t>
  </si>
  <si>
    <t>Sum kostnader</t>
  </si>
  <si>
    <t>Driftsresultat</t>
  </si>
  <si>
    <t>Renteinntekter</t>
  </si>
  <si>
    <t>Rentekostnader</t>
  </si>
  <si>
    <t>Sum finansposter</t>
  </si>
  <si>
    <t>ÅRSRESULTAT</t>
  </si>
  <si>
    <t>Balanse</t>
  </si>
  <si>
    <t>31.12.2015</t>
  </si>
  <si>
    <t>Eiendeler</t>
  </si>
  <si>
    <t>Anleggsmidler</t>
  </si>
  <si>
    <t>Varige driftsmidler</t>
  </si>
  <si>
    <t>Redskapsbod</t>
  </si>
  <si>
    <t>Baneanlegg</t>
  </si>
  <si>
    <t>Lysanlegg</t>
  </si>
  <si>
    <t>Varmluftsaggregat</t>
  </si>
  <si>
    <t>Ny Boble</t>
  </si>
  <si>
    <t>Akk.avskrivn. ny boble</t>
  </si>
  <si>
    <t>Inventar</t>
  </si>
  <si>
    <t>Sum anleggsmidler</t>
  </si>
  <si>
    <t>Omløpsmidler</t>
  </si>
  <si>
    <t>Beholdning olje</t>
  </si>
  <si>
    <t>Fordringer medlemmer</t>
  </si>
  <si>
    <t>Avsetning tap på fordringer</t>
  </si>
  <si>
    <t>Innbet i 2015 gjelder 2014</t>
  </si>
  <si>
    <t>Forskuddsbet.kostnad</t>
  </si>
  <si>
    <t>1919/28</t>
  </si>
  <si>
    <t>Bankinnskudd</t>
  </si>
  <si>
    <t>Sum omløpsmidler</t>
  </si>
  <si>
    <t>Sum eiendeler</t>
  </si>
  <si>
    <t>Egenkapital og gjeld</t>
  </si>
  <si>
    <t>Egenkapital</t>
  </si>
  <si>
    <t>Egenkapital klubb</t>
  </si>
  <si>
    <t>Årets resultat</t>
  </si>
  <si>
    <t>Sum egenkapital</t>
  </si>
  <si>
    <t>Langsiktig gjeld</t>
  </si>
  <si>
    <t>Lån DnB</t>
  </si>
  <si>
    <t>Sum langsiktig gjeld</t>
  </si>
  <si>
    <t>Kortsiktig gjeld</t>
  </si>
  <si>
    <t>Leverandører</t>
  </si>
  <si>
    <t>Depositum nøkkelkort/ annen korts.gjeld</t>
  </si>
  <si>
    <t>Periodiserte inntekter</t>
  </si>
  <si>
    <t>Sum kortsiktig gjeld</t>
  </si>
  <si>
    <t>Sum egenkapital og gjeld</t>
  </si>
  <si>
    <t>Note 1</t>
  </si>
  <si>
    <t>Det betales avdrag og lånet skal være innfridd 31.12.2018</t>
  </si>
  <si>
    <t xml:space="preserve"> </t>
  </si>
  <si>
    <t>Note 2</t>
  </si>
  <si>
    <t>Lånet er avdragsfritt og skal innfris i sin helhet 01.09.2016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</si>
</sst>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4" fontId="4" fillId="0" borderId="0" xfId="1" applyFont="1"/>
    <xf numFmtId="165" fontId="4" fillId="3" borderId="0" xfId="1" applyNumberFormat="1" applyFont="1" applyFill="1"/>
    <xf numFmtId="0" fontId="3" fillId="0" borderId="1" xfId="0" applyFont="1" applyFill="1" applyBorder="1"/>
    <xf numFmtId="0" fontId="4" fillId="0" borderId="1" xfId="0" applyFont="1" applyFill="1" applyBorder="1"/>
    <xf numFmtId="164" fontId="4" fillId="0" borderId="1" xfId="1" applyFont="1" applyFill="1" applyBorder="1"/>
    <xf numFmtId="165" fontId="4" fillId="3" borderId="1" xfId="1" applyNumberFormat="1" applyFont="1" applyFill="1" applyBorder="1"/>
    <xf numFmtId="0" fontId="3" fillId="0" borderId="0" xfId="0" applyFont="1" applyFill="1"/>
    <xf numFmtId="0" fontId="4" fillId="0" borderId="0" xfId="0" applyFont="1" applyFill="1"/>
    <xf numFmtId="164" fontId="4" fillId="0" borderId="0" xfId="1" applyFont="1" applyFill="1"/>
    <xf numFmtId="0" fontId="3" fillId="4" borderId="1" xfId="0" applyFont="1" applyFill="1" applyBorder="1"/>
    <xf numFmtId="0" fontId="4" fillId="4" borderId="1" xfId="0" applyFont="1" applyFill="1" applyBorder="1"/>
    <xf numFmtId="164" fontId="4" fillId="4" borderId="1" xfId="1" applyFont="1" applyFill="1" applyBorder="1"/>
    <xf numFmtId="0" fontId="3" fillId="4" borderId="2" xfId="0" applyFont="1" applyFill="1" applyBorder="1"/>
    <xf numFmtId="0" fontId="4" fillId="4" borderId="2" xfId="0" applyFont="1" applyFill="1" applyBorder="1"/>
    <xf numFmtId="164" fontId="4" fillId="4" borderId="2" xfId="1" applyFont="1" applyFill="1" applyBorder="1"/>
    <xf numFmtId="165" fontId="4" fillId="3" borderId="2" xfId="1" applyNumberFormat="1" applyFont="1" applyFill="1" applyBorder="1"/>
    <xf numFmtId="164" fontId="0" fillId="0" borderId="0" xfId="1" applyFont="1"/>
    <xf numFmtId="0" fontId="6" fillId="0" borderId="0" xfId="0" applyFont="1" applyAlignment="1">
      <alignment horizontal="left"/>
    </xf>
    <xf numFmtId="0" fontId="6" fillId="0" borderId="0" xfId="0" applyFont="1"/>
    <xf numFmtId="14" fontId="6" fillId="0" borderId="0" xfId="0" quotePrefix="1" applyNumberFormat="1" applyFont="1" applyAlignment="1">
      <alignment horizontal="center"/>
    </xf>
    <xf numFmtId="0" fontId="5" fillId="0" borderId="0" xfId="0" applyFont="1"/>
    <xf numFmtId="0" fontId="6" fillId="4" borderId="0" xfId="0" applyFont="1" applyFill="1"/>
    <xf numFmtId="0" fontId="0" fillId="4" borderId="0" xfId="0" applyFill="1"/>
    <xf numFmtId="164" fontId="0" fillId="4" borderId="0" xfId="1" applyFont="1" applyFill="1"/>
    <xf numFmtId="0" fontId="8" fillId="2" borderId="0" xfId="2" applyFont="1"/>
    <xf numFmtId="43" fontId="7" fillId="2" borderId="0" xfId="2" applyNumberFormat="1" applyFont="1"/>
    <xf numFmtId="43" fontId="8" fillId="2" borderId="0" xfId="2" applyNumberFormat="1" applyFont="1"/>
    <xf numFmtId="0" fontId="2" fillId="2" borderId="0" xfId="2"/>
    <xf numFmtId="43" fontId="2" fillId="2" borderId="0" xfId="2" applyNumberFormat="1"/>
  </cellXfs>
  <cellStyles count="3">
    <cellStyle name="Comma" xfId="1" builtinId="3"/>
    <cellStyle name="Good" xfId="2" builtinId="2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B1" workbookViewId="0">
      <selection activeCell="I23" sqref="I23"/>
    </sheetView>
  </sheetViews>
  <sheetFormatPr defaultColWidth="11" defaultRowHeight="15.75" x14ac:dyDescent="0.25"/>
  <cols>
    <col min="6" max="6" width="14.625" customWidth="1"/>
    <col min="8" max="8" width="16.125" customWidth="1"/>
    <col min="9" max="9" width="15.875" customWidth="1"/>
  </cols>
  <sheetData>
    <row r="1" spans="1:9" x14ac:dyDescent="0.25">
      <c r="C1" s="1" t="s">
        <v>0</v>
      </c>
      <c r="D1" s="2"/>
      <c r="E1" s="2"/>
      <c r="F1" s="1" t="s">
        <v>1</v>
      </c>
      <c r="G1" s="1"/>
      <c r="H1" s="2"/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x14ac:dyDescent="0.25">
      <c r="C3" s="2" t="s">
        <v>2</v>
      </c>
      <c r="D3" s="1" t="s">
        <v>3</v>
      </c>
      <c r="E3" s="2"/>
      <c r="F3" s="3" t="s">
        <v>4</v>
      </c>
      <c r="G3" s="3" t="s">
        <v>5</v>
      </c>
      <c r="H3" s="3" t="s">
        <v>6</v>
      </c>
      <c r="I3" s="3" t="s">
        <v>6</v>
      </c>
    </row>
    <row r="4" spans="1:9" x14ac:dyDescent="0.25">
      <c r="C4" s="2"/>
      <c r="D4" s="2"/>
      <c r="E4" s="2"/>
      <c r="F4" s="3">
        <v>2015</v>
      </c>
      <c r="G4" s="3"/>
      <c r="H4" s="3">
        <v>2015</v>
      </c>
      <c r="I4" s="3">
        <v>2016</v>
      </c>
    </row>
    <row r="5" spans="1:9" x14ac:dyDescent="0.25">
      <c r="C5" s="1" t="s">
        <v>7</v>
      </c>
      <c r="D5" s="2"/>
      <c r="E5" s="2"/>
      <c r="F5" s="2"/>
      <c r="G5" s="2"/>
      <c r="H5" s="2"/>
      <c r="I5" s="2"/>
    </row>
    <row r="6" spans="1:9" x14ac:dyDescent="0.25">
      <c r="A6" s="2">
        <v>3400</v>
      </c>
      <c r="B6" s="2"/>
      <c r="C6" s="2" t="s">
        <v>8</v>
      </c>
      <c r="D6" s="2"/>
      <c r="E6" s="2"/>
      <c r="F6" s="4">
        <v>113056.85</v>
      </c>
      <c r="G6" s="4"/>
      <c r="H6" s="4">
        <v>50000</v>
      </c>
      <c r="I6" s="5">
        <v>110000</v>
      </c>
    </row>
    <row r="7" spans="1:9" x14ac:dyDescent="0.25">
      <c r="A7" s="2">
        <v>3600</v>
      </c>
      <c r="B7" s="2"/>
      <c r="C7" s="2" t="s">
        <v>9</v>
      </c>
      <c r="D7" s="2"/>
      <c r="E7" s="2"/>
      <c r="F7" s="4"/>
      <c r="G7" s="4"/>
      <c r="H7" s="4"/>
      <c r="I7" s="5"/>
    </row>
    <row r="8" spans="1:9" x14ac:dyDescent="0.25">
      <c r="A8" s="2"/>
      <c r="B8" s="2">
        <v>3601</v>
      </c>
      <c r="C8" s="2" t="s">
        <v>10</v>
      </c>
      <c r="D8" s="2"/>
      <c r="E8" s="2"/>
      <c r="F8" s="4">
        <v>208735</v>
      </c>
      <c r="G8" s="4"/>
      <c r="H8" s="4">
        <v>220000</v>
      </c>
      <c r="I8" s="5">
        <v>215000</v>
      </c>
    </row>
    <row r="9" spans="1:9" x14ac:dyDescent="0.25">
      <c r="A9" s="2"/>
      <c r="B9" s="2">
        <v>3602</v>
      </c>
      <c r="C9" s="2" t="s">
        <v>11</v>
      </c>
      <c r="D9" s="2"/>
      <c r="E9" s="2"/>
      <c r="F9" s="4">
        <v>38600</v>
      </c>
      <c r="G9" s="4"/>
      <c r="H9" s="4">
        <v>40000</v>
      </c>
      <c r="I9" s="5">
        <v>45000</v>
      </c>
    </row>
    <row r="10" spans="1:9" x14ac:dyDescent="0.25">
      <c r="A10" s="2">
        <v>3800</v>
      </c>
      <c r="B10" s="2"/>
      <c r="C10" s="2" t="s">
        <v>12</v>
      </c>
      <c r="D10" s="2"/>
      <c r="E10" s="2"/>
      <c r="F10" s="4"/>
      <c r="G10" s="4"/>
      <c r="H10" s="4">
        <v>25000</v>
      </c>
      <c r="I10" s="5"/>
    </row>
    <row r="11" spans="1:9" x14ac:dyDescent="0.25">
      <c r="A11" s="2"/>
      <c r="B11" s="2">
        <v>3801</v>
      </c>
      <c r="C11" s="2" t="s">
        <v>13</v>
      </c>
      <c r="D11" s="2"/>
      <c r="E11" s="2"/>
      <c r="F11" s="4">
        <v>436200</v>
      </c>
      <c r="G11" s="4"/>
      <c r="H11" s="4">
        <v>300000</v>
      </c>
      <c r="I11" s="5">
        <v>330000</v>
      </c>
    </row>
    <row r="12" spans="1:9" x14ac:dyDescent="0.25">
      <c r="A12" s="2"/>
      <c r="B12" s="2">
        <v>3914</v>
      </c>
      <c r="C12" s="2" t="s">
        <v>14</v>
      </c>
      <c r="D12" s="2"/>
      <c r="E12" s="2"/>
      <c r="F12" s="4">
        <v>34500</v>
      </c>
      <c r="G12" s="4"/>
      <c r="H12" s="4">
        <v>20000</v>
      </c>
      <c r="I12" s="5">
        <v>35000</v>
      </c>
    </row>
    <row r="13" spans="1:9" x14ac:dyDescent="0.25">
      <c r="A13" s="2"/>
      <c r="B13" s="2">
        <v>3913</v>
      </c>
      <c r="C13" s="2" t="s">
        <v>15</v>
      </c>
      <c r="D13" s="2"/>
      <c r="E13" s="2"/>
      <c r="F13" s="4">
        <v>5600</v>
      </c>
      <c r="G13" s="4"/>
      <c r="H13" s="4">
        <v>5000</v>
      </c>
      <c r="I13" s="5">
        <v>5000</v>
      </c>
    </row>
    <row r="14" spans="1:9" x14ac:dyDescent="0.25">
      <c r="A14" s="2">
        <v>3802</v>
      </c>
      <c r="B14" s="2"/>
      <c r="C14" s="2" t="s">
        <v>16</v>
      </c>
      <c r="D14" s="2"/>
      <c r="E14" s="2"/>
      <c r="F14" s="4"/>
      <c r="G14" s="4"/>
      <c r="H14" s="4"/>
      <c r="I14" s="5"/>
    </row>
    <row r="15" spans="1:9" x14ac:dyDescent="0.25">
      <c r="A15" s="2">
        <v>3915</v>
      </c>
      <c r="B15" s="2"/>
      <c r="C15" s="2" t="s">
        <v>17</v>
      </c>
      <c r="D15" s="2"/>
      <c r="E15" s="2"/>
      <c r="F15" s="4">
        <v>450</v>
      </c>
      <c r="G15" s="4"/>
      <c r="H15" s="4"/>
      <c r="I15" s="5">
        <v>15000</v>
      </c>
    </row>
    <row r="16" spans="1:9" x14ac:dyDescent="0.25">
      <c r="A16" s="2">
        <v>3920</v>
      </c>
      <c r="B16" s="2"/>
      <c r="C16" s="2" t="s">
        <v>18</v>
      </c>
      <c r="D16" s="2"/>
      <c r="E16" s="2"/>
      <c r="F16" s="4">
        <v>94670</v>
      </c>
      <c r="G16" s="4"/>
      <c r="H16" s="4">
        <v>130000</v>
      </c>
      <c r="I16" s="5">
        <v>100000</v>
      </c>
    </row>
    <row r="17" spans="1:9" x14ac:dyDescent="0.25">
      <c r="A17" s="2">
        <v>3990</v>
      </c>
      <c r="B17" s="2"/>
      <c r="C17" s="2" t="s">
        <v>19</v>
      </c>
      <c r="D17" s="2"/>
      <c r="E17" s="2"/>
      <c r="F17" s="4"/>
      <c r="G17" s="4"/>
      <c r="H17" s="4"/>
      <c r="I17" s="5"/>
    </row>
    <row r="18" spans="1:9" x14ac:dyDescent="0.25">
      <c r="A18" s="2"/>
      <c r="B18" s="2"/>
      <c r="C18" s="2"/>
      <c r="D18" s="2"/>
      <c r="E18" s="2"/>
      <c r="F18" s="4"/>
      <c r="G18" s="4"/>
      <c r="H18" s="4"/>
      <c r="I18" s="5"/>
    </row>
    <row r="19" spans="1:9" x14ac:dyDescent="0.25">
      <c r="A19" s="2"/>
      <c r="B19" s="2"/>
      <c r="C19" s="6" t="s">
        <v>20</v>
      </c>
      <c r="D19" s="7"/>
      <c r="E19" s="7"/>
      <c r="F19" s="8">
        <f>SUM(F6:F16)</f>
        <v>931811.85</v>
      </c>
      <c r="G19" s="8"/>
      <c r="H19" s="8">
        <f>SUM(H6:H17)</f>
        <v>790000</v>
      </c>
      <c r="I19" s="9">
        <f>+SUM(I6:I18)</f>
        <v>855000</v>
      </c>
    </row>
    <row r="20" spans="1:9" x14ac:dyDescent="0.25">
      <c r="A20" s="2"/>
      <c r="B20" s="2"/>
      <c r="C20" s="10"/>
      <c r="D20" s="11"/>
      <c r="E20" s="11"/>
      <c r="F20" s="12"/>
      <c r="G20" s="12"/>
      <c r="H20" s="12"/>
      <c r="I20" s="5"/>
    </row>
    <row r="21" spans="1:9" x14ac:dyDescent="0.25">
      <c r="A21" s="2"/>
      <c r="B21" s="2"/>
      <c r="C21" s="10" t="s">
        <v>21</v>
      </c>
      <c r="D21" s="11"/>
      <c r="E21" s="11"/>
      <c r="F21" s="12"/>
      <c r="G21" s="12"/>
      <c r="H21" s="12"/>
      <c r="I21" s="5"/>
    </row>
    <row r="22" spans="1:9" x14ac:dyDescent="0.25">
      <c r="A22" s="2">
        <v>4201</v>
      </c>
      <c r="B22" s="2"/>
      <c r="C22" s="2" t="s">
        <v>22</v>
      </c>
      <c r="D22" s="2"/>
      <c r="E22" s="2"/>
      <c r="F22" s="4"/>
      <c r="G22" s="4"/>
      <c r="H22" s="4">
        <v>17000</v>
      </c>
      <c r="I22" s="5">
        <v>15000</v>
      </c>
    </row>
    <row r="23" spans="1:9" x14ac:dyDescent="0.25">
      <c r="A23" s="2">
        <v>5000</v>
      </c>
      <c r="B23" s="2"/>
      <c r="C23" s="2" t="s">
        <v>23</v>
      </c>
      <c r="D23" s="2"/>
      <c r="E23" s="2"/>
      <c r="F23" s="4">
        <v>36398</v>
      </c>
      <c r="G23" s="4"/>
      <c r="H23" s="4">
        <v>40000</v>
      </c>
      <c r="I23" s="5">
        <v>40000</v>
      </c>
    </row>
    <row r="24" spans="1:9" x14ac:dyDescent="0.25">
      <c r="A24" s="2">
        <v>5010</v>
      </c>
      <c r="B24" s="2"/>
      <c r="C24" s="2" t="s">
        <v>24</v>
      </c>
      <c r="D24" s="2"/>
      <c r="E24" s="2"/>
      <c r="F24" s="4">
        <v>245074</v>
      </c>
      <c r="G24" s="4"/>
      <c r="H24" s="4">
        <v>250000</v>
      </c>
      <c r="I24" s="5">
        <v>290000</v>
      </c>
    </row>
    <row r="25" spans="1:9" x14ac:dyDescent="0.25">
      <c r="A25" s="2">
        <v>6000</v>
      </c>
      <c r="B25" s="2"/>
      <c r="C25" s="2" t="s">
        <v>25</v>
      </c>
      <c r="D25" s="2"/>
      <c r="E25" s="2"/>
      <c r="F25" s="4">
        <v>13947</v>
      </c>
      <c r="G25" s="4"/>
      <c r="H25" s="4"/>
      <c r="I25" s="5"/>
    </row>
    <row r="26" spans="1:9" x14ac:dyDescent="0.25">
      <c r="A26" s="2">
        <v>6320</v>
      </c>
      <c r="B26" s="2"/>
      <c r="C26" s="2" t="s">
        <v>26</v>
      </c>
      <c r="D26" s="2"/>
      <c r="E26" s="2"/>
      <c r="F26" s="4"/>
      <c r="G26" s="4"/>
      <c r="H26" s="4"/>
      <c r="I26" s="5"/>
    </row>
    <row r="27" spans="1:9" x14ac:dyDescent="0.25">
      <c r="A27" s="2"/>
      <c r="B27" s="2">
        <v>6321</v>
      </c>
      <c r="C27" s="2" t="s">
        <v>10</v>
      </c>
      <c r="D27" s="2"/>
      <c r="E27" s="2"/>
      <c r="F27" s="4">
        <v>6534.92</v>
      </c>
      <c r="G27" s="4"/>
      <c r="H27" s="4">
        <v>7000</v>
      </c>
      <c r="I27" s="5">
        <v>7000</v>
      </c>
    </row>
    <row r="28" spans="1:9" x14ac:dyDescent="0.25">
      <c r="A28" s="2"/>
      <c r="B28" s="2">
        <v>6322</v>
      </c>
      <c r="C28" s="2" t="s">
        <v>11</v>
      </c>
      <c r="D28" s="2"/>
      <c r="E28" s="2"/>
      <c r="F28" s="4">
        <v>6209.41</v>
      </c>
      <c r="G28" s="4"/>
      <c r="H28" s="4">
        <v>5000</v>
      </c>
      <c r="I28" s="5">
        <v>7000</v>
      </c>
    </row>
    <row r="29" spans="1:9" x14ac:dyDescent="0.25">
      <c r="A29" s="2">
        <v>6340</v>
      </c>
      <c r="B29" s="2"/>
      <c r="C29" s="2" t="s">
        <v>27</v>
      </c>
      <c r="D29" s="2"/>
      <c r="E29" s="2"/>
      <c r="F29" s="4"/>
      <c r="G29" s="4"/>
      <c r="H29" s="4"/>
      <c r="I29" s="5"/>
    </row>
    <row r="30" spans="1:9" x14ac:dyDescent="0.25">
      <c r="A30" s="2"/>
      <c r="B30" s="2">
        <v>6341</v>
      </c>
      <c r="C30" s="2" t="s">
        <v>10</v>
      </c>
      <c r="D30" s="2"/>
      <c r="E30" s="2"/>
      <c r="F30" s="4">
        <v>150957.37</v>
      </c>
      <c r="G30" s="4"/>
      <c r="H30" s="4">
        <v>200000</v>
      </c>
      <c r="I30" s="5">
        <v>170000</v>
      </c>
    </row>
    <row r="31" spans="1:9" x14ac:dyDescent="0.25">
      <c r="A31" s="2"/>
      <c r="B31" s="2">
        <v>6342</v>
      </c>
      <c r="C31" s="2" t="s">
        <v>11</v>
      </c>
      <c r="D31" s="2"/>
      <c r="E31" s="2"/>
      <c r="F31" s="4">
        <v>16975.599999999999</v>
      </c>
      <c r="G31" s="4"/>
      <c r="H31" s="4">
        <v>20000</v>
      </c>
      <c r="I31" s="5">
        <v>20000</v>
      </c>
    </row>
    <row r="32" spans="1:9" x14ac:dyDescent="0.25">
      <c r="A32" s="2">
        <v>6390</v>
      </c>
      <c r="B32" s="2"/>
      <c r="C32" s="2" t="s">
        <v>28</v>
      </c>
      <c r="D32" s="2"/>
      <c r="E32" s="2"/>
      <c r="F32" s="4">
        <v>6053.5</v>
      </c>
      <c r="G32" s="4"/>
      <c r="H32" s="4">
        <v>7000</v>
      </c>
      <c r="I32" s="5">
        <v>7000</v>
      </c>
    </row>
    <row r="33" spans="1:9" x14ac:dyDescent="0.25">
      <c r="A33" s="2">
        <v>6500</v>
      </c>
      <c r="B33" s="2"/>
      <c r="C33" s="2" t="s">
        <v>29</v>
      </c>
      <c r="D33" s="2"/>
      <c r="E33" s="2"/>
      <c r="F33" s="4">
        <v>6493</v>
      </c>
      <c r="G33" s="4"/>
      <c r="H33" s="4">
        <v>25000</v>
      </c>
      <c r="I33" s="5">
        <v>10000</v>
      </c>
    </row>
    <row r="34" spans="1:9" x14ac:dyDescent="0.25">
      <c r="A34" s="2">
        <v>6600</v>
      </c>
      <c r="B34" s="2"/>
      <c r="C34" s="2" t="s">
        <v>30</v>
      </c>
      <c r="D34" s="2"/>
      <c r="E34" s="2"/>
      <c r="F34" s="4">
        <v>127452.33</v>
      </c>
      <c r="G34" s="4"/>
      <c r="H34" s="4">
        <v>50000</v>
      </c>
      <c r="I34" s="5">
        <v>50000</v>
      </c>
    </row>
    <row r="35" spans="1:9" x14ac:dyDescent="0.25">
      <c r="A35" s="2">
        <v>6720</v>
      </c>
      <c r="B35" s="2"/>
      <c r="C35" s="2" t="s">
        <v>31</v>
      </c>
      <c r="D35" s="2"/>
      <c r="E35" s="2"/>
      <c r="F35" s="4">
        <v>30000</v>
      </c>
      <c r="G35" s="4"/>
      <c r="H35" s="4">
        <v>30000</v>
      </c>
      <c r="I35" s="5">
        <v>30000</v>
      </c>
    </row>
    <row r="36" spans="1:9" x14ac:dyDescent="0.25">
      <c r="A36" s="2">
        <v>6790</v>
      </c>
      <c r="B36" s="2"/>
      <c r="C36" s="2" t="s">
        <v>32</v>
      </c>
      <c r="D36" s="2"/>
      <c r="E36" s="2"/>
      <c r="F36" s="4">
        <v>14625</v>
      </c>
      <c r="G36" s="4"/>
      <c r="H36" s="4"/>
      <c r="I36" s="5">
        <v>15000</v>
      </c>
    </row>
    <row r="37" spans="1:9" x14ac:dyDescent="0.25">
      <c r="A37" s="2">
        <v>6800</v>
      </c>
      <c r="B37" s="2"/>
      <c r="C37" s="2" t="s">
        <v>33</v>
      </c>
      <c r="D37" s="2"/>
      <c r="E37" s="2"/>
      <c r="F37" s="4"/>
      <c r="G37" s="4"/>
      <c r="H37" s="4"/>
      <c r="I37" s="5"/>
    </row>
    <row r="38" spans="1:9" x14ac:dyDescent="0.25">
      <c r="A38" s="2">
        <v>6810</v>
      </c>
      <c r="B38" s="2"/>
      <c r="C38" s="2" t="s">
        <v>34</v>
      </c>
      <c r="D38" s="2"/>
      <c r="E38" s="2"/>
      <c r="F38" s="4">
        <v>118.75</v>
      </c>
      <c r="G38" s="4"/>
      <c r="H38" s="4"/>
      <c r="I38" s="5"/>
    </row>
    <row r="39" spans="1:9" x14ac:dyDescent="0.25">
      <c r="A39" s="2">
        <v>6860</v>
      </c>
      <c r="B39" s="2"/>
      <c r="C39" s="2" t="s">
        <v>35</v>
      </c>
      <c r="D39" s="2"/>
      <c r="E39" s="2"/>
      <c r="F39" s="4">
        <v>8240</v>
      </c>
      <c r="G39" s="4"/>
      <c r="H39" s="4">
        <v>2500</v>
      </c>
      <c r="I39" s="5">
        <v>10000</v>
      </c>
    </row>
    <row r="40" spans="1:9" x14ac:dyDescent="0.25">
      <c r="A40" s="2">
        <v>6910</v>
      </c>
      <c r="B40" s="2"/>
      <c r="C40" s="2" t="s">
        <v>36</v>
      </c>
      <c r="D40" s="2"/>
      <c r="E40" s="2"/>
      <c r="F40" s="4">
        <v>7054.41</v>
      </c>
      <c r="G40" s="4"/>
      <c r="H40" s="4">
        <v>5000</v>
      </c>
      <c r="I40" s="5">
        <v>7000</v>
      </c>
    </row>
    <row r="41" spans="1:9" x14ac:dyDescent="0.25">
      <c r="A41" s="2">
        <v>7140</v>
      </c>
      <c r="B41" s="2"/>
      <c r="C41" s="2" t="s">
        <v>37</v>
      </c>
      <c r="D41" s="2"/>
      <c r="E41" s="2"/>
      <c r="F41" s="4"/>
      <c r="G41" s="4"/>
      <c r="H41" s="4"/>
      <c r="I41" s="5"/>
    </row>
    <row r="42" spans="1:9" x14ac:dyDescent="0.25">
      <c r="A42" s="2">
        <v>7410</v>
      </c>
      <c r="B42" s="2"/>
      <c r="C42" s="2" t="s">
        <v>38</v>
      </c>
      <c r="D42" s="2"/>
      <c r="E42" s="2"/>
      <c r="F42" s="4">
        <v>43338</v>
      </c>
      <c r="G42" s="4"/>
      <c r="H42" s="4">
        <v>30000</v>
      </c>
      <c r="I42" s="5">
        <v>30000</v>
      </c>
    </row>
    <row r="43" spans="1:9" x14ac:dyDescent="0.25">
      <c r="A43" s="2">
        <v>7411</v>
      </c>
      <c r="B43" s="2"/>
      <c r="C43" s="2" t="s">
        <v>39</v>
      </c>
      <c r="D43" s="2"/>
      <c r="E43" s="2"/>
      <c r="F43" s="4">
        <v>1850</v>
      </c>
      <c r="G43" s="4"/>
      <c r="H43" s="4">
        <v>2000</v>
      </c>
      <c r="I43" s="5">
        <v>2000</v>
      </c>
    </row>
    <row r="44" spans="1:9" x14ac:dyDescent="0.25">
      <c r="A44" s="2">
        <v>7420</v>
      </c>
      <c r="B44" s="2"/>
      <c r="C44" s="2" t="s">
        <v>40</v>
      </c>
      <c r="D44" s="2"/>
      <c r="E44" s="2"/>
      <c r="F44" s="4"/>
      <c r="G44" s="4"/>
      <c r="H44" s="4">
        <v>5000</v>
      </c>
      <c r="I44" s="5">
        <v>5000</v>
      </c>
    </row>
    <row r="45" spans="1:9" x14ac:dyDescent="0.25">
      <c r="A45" s="2">
        <v>7450</v>
      </c>
      <c r="B45" s="2"/>
      <c r="C45" s="2" t="s">
        <v>41</v>
      </c>
      <c r="D45" s="2"/>
      <c r="E45" s="2"/>
      <c r="F45" s="4">
        <v>10565</v>
      </c>
      <c r="G45" s="4"/>
      <c r="H45" s="4"/>
      <c r="I45" s="5">
        <v>10000</v>
      </c>
    </row>
    <row r="46" spans="1:9" x14ac:dyDescent="0.25">
      <c r="A46" s="2">
        <v>7510</v>
      </c>
      <c r="B46" s="2"/>
      <c r="C46" s="2" t="s">
        <v>42</v>
      </c>
      <c r="D46" s="2"/>
      <c r="E46" s="2"/>
      <c r="F46" s="4">
        <v>41927</v>
      </c>
      <c r="G46" s="4"/>
      <c r="H46" s="4">
        <v>38000</v>
      </c>
      <c r="I46" s="5">
        <v>35000</v>
      </c>
    </row>
    <row r="47" spans="1:9" x14ac:dyDescent="0.25">
      <c r="A47" s="2">
        <v>7770</v>
      </c>
      <c r="B47" s="2"/>
      <c r="C47" s="2" t="s">
        <v>43</v>
      </c>
      <c r="D47" s="2"/>
      <c r="E47" s="2"/>
      <c r="F47" s="4">
        <v>6744.5</v>
      </c>
      <c r="G47" s="4"/>
      <c r="H47" s="4">
        <v>500</v>
      </c>
      <c r="I47" s="5">
        <v>7000</v>
      </c>
    </row>
    <row r="48" spans="1:9" x14ac:dyDescent="0.25">
      <c r="A48" s="2">
        <v>7772</v>
      </c>
      <c r="B48" s="2"/>
      <c r="C48" s="2" t="s">
        <v>44</v>
      </c>
      <c r="D48" s="2"/>
      <c r="E48" s="2"/>
      <c r="F48" s="4">
        <v>15667.75</v>
      </c>
      <c r="G48" s="4"/>
      <c r="H48" s="4">
        <v>10000</v>
      </c>
      <c r="I48" s="5">
        <v>16000</v>
      </c>
    </row>
    <row r="49" spans="1:9" x14ac:dyDescent="0.25">
      <c r="A49" s="2">
        <v>7776</v>
      </c>
      <c r="B49" s="2"/>
      <c r="C49" s="2" t="s">
        <v>45</v>
      </c>
      <c r="D49" s="2"/>
      <c r="E49" s="2"/>
      <c r="F49" s="4">
        <v>4559.0600000000004</v>
      </c>
      <c r="G49" s="4"/>
      <c r="H49" s="4">
        <v>13000</v>
      </c>
      <c r="I49" s="5">
        <v>5000</v>
      </c>
    </row>
    <row r="50" spans="1:9" x14ac:dyDescent="0.25">
      <c r="A50" s="2">
        <v>7790</v>
      </c>
      <c r="B50" s="2"/>
      <c r="C50" s="2" t="s">
        <v>46</v>
      </c>
      <c r="D50" s="2"/>
      <c r="E50" s="2"/>
      <c r="F50" s="4">
        <v>6770.27</v>
      </c>
      <c r="G50" s="4"/>
      <c r="H50" s="4">
        <v>10000</v>
      </c>
      <c r="I50" s="5">
        <v>15000</v>
      </c>
    </row>
    <row r="51" spans="1:9" x14ac:dyDescent="0.25">
      <c r="A51" s="2">
        <v>7791</v>
      </c>
      <c r="B51" s="2"/>
      <c r="C51" s="2" t="s">
        <v>47</v>
      </c>
      <c r="D51" s="2"/>
      <c r="E51" s="2"/>
      <c r="F51" s="4">
        <v>9150</v>
      </c>
      <c r="G51" s="4"/>
      <c r="H51" s="4">
        <v>10000</v>
      </c>
      <c r="I51" s="5">
        <v>10000</v>
      </c>
    </row>
    <row r="52" spans="1:9" x14ac:dyDescent="0.25">
      <c r="A52" s="2">
        <v>7792</v>
      </c>
      <c r="B52" s="2"/>
      <c r="C52" s="2" t="s">
        <v>48</v>
      </c>
      <c r="D52" s="2"/>
      <c r="E52" s="2"/>
      <c r="F52" s="4">
        <v>5989.37</v>
      </c>
      <c r="G52" s="4"/>
      <c r="H52" s="4">
        <v>10000</v>
      </c>
      <c r="I52" s="5">
        <v>12000</v>
      </c>
    </row>
    <row r="53" spans="1:9" x14ac:dyDescent="0.25">
      <c r="A53" s="2">
        <v>7830</v>
      </c>
      <c r="B53" s="2"/>
      <c r="C53" s="2" t="s">
        <v>49</v>
      </c>
      <c r="D53" s="2"/>
      <c r="E53" s="2"/>
      <c r="F53" s="4"/>
      <c r="G53" s="4"/>
      <c r="H53" s="4"/>
      <c r="I53" s="5">
        <v>0</v>
      </c>
    </row>
    <row r="54" spans="1:9" x14ac:dyDescent="0.25">
      <c r="A54" s="2"/>
      <c r="B54" s="2"/>
      <c r="C54" s="2"/>
      <c r="D54" s="2"/>
      <c r="E54" s="2"/>
      <c r="F54" s="4"/>
      <c r="G54" s="4"/>
      <c r="H54" s="4"/>
      <c r="I54" s="5"/>
    </row>
    <row r="55" spans="1:9" x14ac:dyDescent="0.25">
      <c r="A55" s="2"/>
      <c r="B55" s="2"/>
      <c r="C55" s="13" t="s">
        <v>50</v>
      </c>
      <c r="D55" s="14"/>
      <c r="E55" s="14"/>
      <c r="F55" s="15">
        <f>SUM(F22:F53)</f>
        <v>822694.24</v>
      </c>
      <c r="G55" s="15"/>
      <c r="H55" s="15">
        <f>SUM(H22:H52)</f>
        <v>787000</v>
      </c>
      <c r="I55" s="9">
        <f>+SUM(I22:I53)</f>
        <v>825000</v>
      </c>
    </row>
    <row r="56" spans="1:9" x14ac:dyDescent="0.25">
      <c r="A56" s="2"/>
      <c r="B56" s="2"/>
      <c r="C56" s="1"/>
      <c r="D56" s="2"/>
      <c r="E56" s="2"/>
      <c r="F56" s="4"/>
      <c r="G56" s="4"/>
      <c r="H56" s="4"/>
      <c r="I56" s="5"/>
    </row>
    <row r="57" spans="1:9" x14ac:dyDescent="0.25">
      <c r="A57" s="2"/>
      <c r="B57" s="2"/>
      <c r="C57" s="16" t="s">
        <v>51</v>
      </c>
      <c r="D57" s="17"/>
      <c r="E57" s="17"/>
      <c r="F57" s="18">
        <f>F19-F55</f>
        <v>109117.60999999999</v>
      </c>
      <c r="G57" s="18"/>
      <c r="H57" s="18">
        <f>H19-H55</f>
        <v>3000</v>
      </c>
      <c r="I57" s="19">
        <f>+I19-I55</f>
        <v>30000</v>
      </c>
    </row>
    <row r="58" spans="1:9" x14ac:dyDescent="0.25">
      <c r="A58" s="2"/>
      <c r="B58" s="2"/>
      <c r="C58" s="2"/>
      <c r="D58" s="2"/>
      <c r="E58" s="2"/>
      <c r="F58" s="4"/>
      <c r="G58" s="4"/>
      <c r="H58" s="4"/>
      <c r="I58" s="5"/>
    </row>
    <row r="59" spans="1:9" x14ac:dyDescent="0.25">
      <c r="A59" s="2">
        <v>8050</v>
      </c>
      <c r="B59" s="2"/>
      <c r="C59" s="2" t="s">
        <v>52</v>
      </c>
      <c r="D59" s="2"/>
      <c r="E59" s="2"/>
      <c r="F59" s="4">
        <v>1618.02</v>
      </c>
      <c r="G59" s="4"/>
      <c r="H59" s="4"/>
      <c r="I59" s="5">
        <v>1500</v>
      </c>
    </row>
    <row r="60" spans="1:9" x14ac:dyDescent="0.25">
      <c r="A60" s="2">
        <v>8150</v>
      </c>
      <c r="B60" s="2"/>
      <c r="C60" s="2" t="s">
        <v>53</v>
      </c>
      <c r="D60" s="2"/>
      <c r="E60" s="2"/>
      <c r="F60" s="4">
        <v>12387.65</v>
      </c>
      <c r="G60" s="4"/>
      <c r="H60" s="4"/>
      <c r="I60" s="5">
        <v>20000</v>
      </c>
    </row>
    <row r="61" spans="1:9" x14ac:dyDescent="0.25">
      <c r="A61" s="2"/>
      <c r="B61" s="2"/>
      <c r="C61" s="2"/>
      <c r="D61" s="2"/>
      <c r="E61" s="2"/>
      <c r="F61" s="4"/>
      <c r="G61" s="4"/>
      <c r="H61" s="4"/>
      <c r="I61" s="5"/>
    </row>
    <row r="62" spans="1:9" x14ac:dyDescent="0.25">
      <c r="A62" s="2"/>
      <c r="B62" s="2"/>
      <c r="C62" s="13" t="s">
        <v>54</v>
      </c>
      <c r="D62" s="14"/>
      <c r="E62" s="14"/>
      <c r="F62" s="15">
        <f>F59-F60</f>
        <v>-10769.63</v>
      </c>
      <c r="G62" s="15"/>
      <c r="H62" s="15">
        <f>H59-H60</f>
        <v>0</v>
      </c>
      <c r="I62" s="9">
        <f>+I59-I60</f>
        <v>-18500</v>
      </c>
    </row>
    <row r="63" spans="1:9" x14ac:dyDescent="0.25">
      <c r="A63" s="2"/>
      <c r="B63" s="2"/>
      <c r="C63" s="2"/>
      <c r="D63" s="2"/>
      <c r="E63" s="2"/>
      <c r="F63" s="4"/>
      <c r="G63" s="4"/>
      <c r="H63" s="4"/>
      <c r="I63" s="5"/>
    </row>
    <row r="64" spans="1:9" x14ac:dyDescent="0.25">
      <c r="A64" s="2"/>
      <c r="B64" s="2"/>
      <c r="C64" s="16" t="s">
        <v>55</v>
      </c>
      <c r="D64" s="17"/>
      <c r="E64" s="17"/>
      <c r="F64" s="18">
        <f>F57+F62</f>
        <v>98347.979999999981</v>
      </c>
      <c r="G64" s="18"/>
      <c r="H64" s="18">
        <f>H57+H62</f>
        <v>3000</v>
      </c>
      <c r="I64" s="19">
        <f>+I57+I62</f>
        <v>11500</v>
      </c>
    </row>
    <row r="65" spans="6:9" x14ac:dyDescent="0.25">
      <c r="F65" s="20"/>
      <c r="G65" s="20"/>
      <c r="H65" s="20"/>
      <c r="I65" s="20"/>
    </row>
  </sheetData>
  <pageMargins left="0.78740157499999996" right="0.78740157499999996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11" workbookViewId="0">
      <selection activeCell="E42" sqref="E42"/>
    </sheetView>
  </sheetViews>
  <sheetFormatPr defaultColWidth="11" defaultRowHeight="15.75" x14ac:dyDescent="0.25"/>
  <cols>
    <col min="5" max="5" width="16" customWidth="1"/>
    <col min="6" max="6" width="20" customWidth="1"/>
  </cols>
  <sheetData>
    <row r="1" spans="1:6" x14ac:dyDescent="0.25">
      <c r="B1" s="1" t="s">
        <v>0</v>
      </c>
      <c r="E1" s="21" t="s">
        <v>56</v>
      </c>
      <c r="F1" s="22"/>
    </row>
    <row r="2" spans="1:6" x14ac:dyDescent="0.25">
      <c r="E2" s="23" t="s">
        <v>57</v>
      </c>
      <c r="F2" s="23">
        <v>42004</v>
      </c>
    </row>
    <row r="3" spans="1:6" x14ac:dyDescent="0.25">
      <c r="B3" s="22" t="s">
        <v>58</v>
      </c>
      <c r="D3" s="22"/>
    </row>
    <row r="4" spans="1:6" x14ac:dyDescent="0.25">
      <c r="B4" s="22"/>
      <c r="D4" t="s">
        <v>5</v>
      </c>
    </row>
    <row r="5" spans="1:6" x14ac:dyDescent="0.25">
      <c r="B5" s="22" t="s">
        <v>59</v>
      </c>
    </row>
    <row r="6" spans="1:6" x14ac:dyDescent="0.25">
      <c r="B6" s="22" t="s">
        <v>60</v>
      </c>
    </row>
    <row r="7" spans="1:6" x14ac:dyDescent="0.25">
      <c r="A7">
        <v>1100</v>
      </c>
      <c r="B7" t="s">
        <v>11</v>
      </c>
      <c r="E7" s="20">
        <v>1</v>
      </c>
      <c r="F7" s="20">
        <v>1</v>
      </c>
    </row>
    <row r="8" spans="1:6" x14ac:dyDescent="0.25">
      <c r="A8">
        <v>1101</v>
      </c>
      <c r="B8" s="24" t="s">
        <v>61</v>
      </c>
      <c r="E8" s="20">
        <v>1</v>
      </c>
      <c r="F8" s="20">
        <v>1</v>
      </c>
    </row>
    <row r="9" spans="1:6" x14ac:dyDescent="0.25">
      <c r="A9">
        <v>1120</v>
      </c>
      <c r="B9" t="s">
        <v>62</v>
      </c>
      <c r="E9" s="20">
        <v>1</v>
      </c>
      <c r="F9" s="20">
        <v>1</v>
      </c>
    </row>
    <row r="10" spans="1:6" x14ac:dyDescent="0.25">
      <c r="A10">
        <v>1121</v>
      </c>
      <c r="B10" t="s">
        <v>10</v>
      </c>
      <c r="E10" s="20">
        <v>1</v>
      </c>
      <c r="F10" s="20">
        <v>1</v>
      </c>
    </row>
    <row r="11" spans="1:6" x14ac:dyDescent="0.25">
      <c r="A11">
        <v>1123</v>
      </c>
      <c r="B11" t="s">
        <v>63</v>
      </c>
      <c r="E11" s="20">
        <v>1</v>
      </c>
      <c r="F11" s="20">
        <v>1</v>
      </c>
    </row>
    <row r="12" spans="1:6" x14ac:dyDescent="0.25">
      <c r="A12">
        <v>1124</v>
      </c>
      <c r="B12" t="s">
        <v>64</v>
      </c>
      <c r="E12" s="20">
        <v>1</v>
      </c>
      <c r="F12" s="20">
        <v>1</v>
      </c>
    </row>
    <row r="13" spans="1:6" x14ac:dyDescent="0.25">
      <c r="A13">
        <v>1125</v>
      </c>
      <c r="B13" t="s">
        <v>65</v>
      </c>
      <c r="E13" s="20">
        <v>836850</v>
      </c>
      <c r="F13" s="20"/>
    </row>
    <row r="14" spans="1:6" x14ac:dyDescent="0.25">
      <c r="A14">
        <v>1126</v>
      </c>
      <c r="B14" t="s">
        <v>66</v>
      </c>
      <c r="E14" s="20">
        <v>-13947</v>
      </c>
      <c r="F14" s="20"/>
    </row>
    <row r="15" spans="1:6" x14ac:dyDescent="0.25">
      <c r="A15">
        <v>1250</v>
      </c>
      <c r="B15" s="24" t="s">
        <v>67</v>
      </c>
      <c r="E15" s="20">
        <v>1</v>
      </c>
      <c r="F15" s="20">
        <v>1</v>
      </c>
    </row>
    <row r="16" spans="1:6" x14ac:dyDescent="0.25">
      <c r="E16" s="20"/>
      <c r="F16" s="20"/>
    </row>
    <row r="17" spans="1:6" x14ac:dyDescent="0.25">
      <c r="B17" s="25" t="s">
        <v>68</v>
      </c>
      <c r="C17" s="26"/>
      <c r="D17" s="26"/>
      <c r="E17" s="27">
        <f>SUM(E7:E16)</f>
        <v>822910</v>
      </c>
      <c r="F17" s="27">
        <f>SUM(F7:F16)</f>
        <v>7</v>
      </c>
    </row>
    <row r="18" spans="1:6" x14ac:dyDescent="0.25">
      <c r="E18" s="20"/>
      <c r="F18" s="20"/>
    </row>
    <row r="19" spans="1:6" x14ac:dyDescent="0.25">
      <c r="B19" s="22" t="s">
        <v>69</v>
      </c>
      <c r="E19" s="20"/>
      <c r="F19" s="20"/>
    </row>
    <row r="20" spans="1:6" x14ac:dyDescent="0.25">
      <c r="A20">
        <v>1450</v>
      </c>
      <c r="B20" s="24" t="s">
        <v>70</v>
      </c>
      <c r="E20" s="20">
        <v>25000</v>
      </c>
      <c r="F20" s="20">
        <v>25000</v>
      </c>
    </row>
    <row r="21" spans="1:6" x14ac:dyDescent="0.25">
      <c r="A21">
        <v>1510</v>
      </c>
      <c r="B21" s="24" t="s">
        <v>71</v>
      </c>
      <c r="E21" s="20">
        <v>0</v>
      </c>
      <c r="F21" s="20"/>
    </row>
    <row r="22" spans="1:6" x14ac:dyDescent="0.25">
      <c r="A22">
        <v>1520</v>
      </c>
      <c r="B22" s="24" t="s">
        <v>72</v>
      </c>
      <c r="E22" s="20">
        <v>0</v>
      </c>
      <c r="F22" s="20"/>
    </row>
    <row r="23" spans="1:6" x14ac:dyDescent="0.25">
      <c r="A23">
        <v>1530</v>
      </c>
      <c r="B23" t="s">
        <v>73</v>
      </c>
      <c r="E23" s="20"/>
      <c r="F23" s="20">
        <v>93100</v>
      </c>
    </row>
    <row r="24" spans="1:6" x14ac:dyDescent="0.25">
      <c r="A24">
        <v>1700</v>
      </c>
      <c r="B24" t="s">
        <v>74</v>
      </c>
      <c r="E24" s="20"/>
      <c r="F24" s="20"/>
    </row>
    <row r="25" spans="1:6" x14ac:dyDescent="0.25">
      <c r="A25" t="s">
        <v>75</v>
      </c>
      <c r="B25" t="s">
        <v>76</v>
      </c>
      <c r="E25" s="20">
        <v>550341.31000000006</v>
      </c>
      <c r="F25" s="20">
        <v>523715.03</v>
      </c>
    </row>
    <row r="26" spans="1:6" x14ac:dyDescent="0.25">
      <c r="E26" s="20"/>
      <c r="F26" s="20"/>
    </row>
    <row r="27" spans="1:6" x14ac:dyDescent="0.25">
      <c r="B27" s="25" t="s">
        <v>77</v>
      </c>
      <c r="C27" s="26"/>
      <c r="D27" s="26"/>
      <c r="E27" s="27">
        <f>SUM(E20:E26)</f>
        <v>575341.31000000006</v>
      </c>
      <c r="F27" s="27">
        <f>SUM(F20:F26)</f>
        <v>641815.03</v>
      </c>
    </row>
    <row r="28" spans="1:6" x14ac:dyDescent="0.25">
      <c r="E28" s="20"/>
      <c r="F28" s="20"/>
    </row>
    <row r="29" spans="1:6" x14ac:dyDescent="0.25">
      <c r="B29" s="25" t="s">
        <v>78</v>
      </c>
      <c r="C29" s="26"/>
      <c r="D29" s="26"/>
      <c r="E29" s="27">
        <f>E17+E27</f>
        <v>1398251.31</v>
      </c>
      <c r="F29" s="27">
        <f>F17+F27</f>
        <v>641822.03</v>
      </c>
    </row>
    <row r="30" spans="1:6" x14ac:dyDescent="0.25">
      <c r="E30" s="20"/>
      <c r="F30" s="20"/>
    </row>
    <row r="31" spans="1:6" x14ac:dyDescent="0.25">
      <c r="B31" s="22" t="s">
        <v>79</v>
      </c>
      <c r="E31" s="20"/>
      <c r="F31" s="20"/>
    </row>
    <row r="32" spans="1:6" x14ac:dyDescent="0.25">
      <c r="B32" s="22" t="s">
        <v>80</v>
      </c>
      <c r="E32" s="20"/>
      <c r="F32" s="20"/>
    </row>
    <row r="33" spans="1:6" x14ac:dyDescent="0.25">
      <c r="A33">
        <v>2000</v>
      </c>
      <c r="B33" t="s">
        <v>81</v>
      </c>
      <c r="E33" s="20">
        <v>474325.33</v>
      </c>
      <c r="F33" s="20">
        <v>554659.96</v>
      </c>
    </row>
    <row r="34" spans="1:6" x14ac:dyDescent="0.25">
      <c r="B34" t="s">
        <v>82</v>
      </c>
      <c r="E34" s="20">
        <v>98347.98</v>
      </c>
      <c r="F34" s="20">
        <v>-80334.63</v>
      </c>
    </row>
    <row r="35" spans="1:6" x14ac:dyDescent="0.25">
      <c r="E35" s="20"/>
      <c r="F35" s="20"/>
    </row>
    <row r="36" spans="1:6" x14ac:dyDescent="0.25">
      <c r="B36" s="25" t="s">
        <v>83</v>
      </c>
      <c r="C36" s="26"/>
      <c r="D36" s="26"/>
      <c r="E36" s="27">
        <f>SUM(E33:E35)</f>
        <v>572673.31000000006</v>
      </c>
      <c r="F36" s="27">
        <f>SUM(F33:F35)</f>
        <v>474325.32999999996</v>
      </c>
    </row>
    <row r="37" spans="1:6" x14ac:dyDescent="0.25">
      <c r="E37" s="20"/>
      <c r="F37" s="20"/>
    </row>
    <row r="38" spans="1:6" x14ac:dyDescent="0.25">
      <c r="B38" s="22" t="s">
        <v>84</v>
      </c>
      <c r="E38" s="20"/>
      <c r="F38" s="20"/>
    </row>
    <row r="39" spans="1:6" x14ac:dyDescent="0.25">
      <c r="A39">
        <v>2220</v>
      </c>
      <c r="B39" s="24" t="s">
        <v>85</v>
      </c>
      <c r="D39">
        <v>1</v>
      </c>
      <c r="E39" s="20">
        <v>133336</v>
      </c>
      <c r="F39" s="20"/>
    </row>
    <row r="40" spans="1:6" x14ac:dyDescent="0.25">
      <c r="A40">
        <v>2221</v>
      </c>
      <c r="B40" s="22" t="s">
        <v>85</v>
      </c>
      <c r="D40">
        <v>2</v>
      </c>
      <c r="E40" s="20">
        <v>500000</v>
      </c>
      <c r="F40" s="20"/>
    </row>
    <row r="41" spans="1:6" x14ac:dyDescent="0.25">
      <c r="B41" s="22"/>
      <c r="E41" s="20"/>
      <c r="F41" s="20"/>
    </row>
    <row r="42" spans="1:6" x14ac:dyDescent="0.25">
      <c r="B42" s="28" t="s">
        <v>86</v>
      </c>
      <c r="C42" s="28"/>
      <c r="D42" s="28"/>
      <c r="E42" s="29">
        <f>SUM(E39:E41)</f>
        <v>633336</v>
      </c>
      <c r="F42" s="30"/>
    </row>
    <row r="43" spans="1:6" x14ac:dyDescent="0.25">
      <c r="B43" s="22"/>
      <c r="E43" s="20"/>
      <c r="F43" s="20"/>
    </row>
    <row r="44" spans="1:6" x14ac:dyDescent="0.25">
      <c r="B44" s="22" t="s">
        <v>87</v>
      </c>
      <c r="E44" s="20"/>
      <c r="F44" s="20"/>
    </row>
    <row r="45" spans="1:6" x14ac:dyDescent="0.25">
      <c r="A45">
        <v>2400</v>
      </c>
      <c r="B45" s="24" t="s">
        <v>88</v>
      </c>
      <c r="E45" s="20">
        <v>61824</v>
      </c>
      <c r="F45" s="20">
        <v>56693.7</v>
      </c>
    </row>
    <row r="46" spans="1:6" x14ac:dyDescent="0.25">
      <c r="A46">
        <v>2990</v>
      </c>
      <c r="B46" t="s">
        <v>89</v>
      </c>
      <c r="E46" s="20">
        <v>16243</v>
      </c>
      <c r="F46" s="20">
        <v>16243</v>
      </c>
    </row>
    <row r="47" spans="1:6" x14ac:dyDescent="0.25">
      <c r="A47">
        <v>2960</v>
      </c>
      <c r="B47" t="s">
        <v>90</v>
      </c>
      <c r="E47" s="20">
        <v>114175</v>
      </c>
      <c r="F47" s="20">
        <v>94560</v>
      </c>
    </row>
    <row r="48" spans="1:6" x14ac:dyDescent="0.25">
      <c r="E48" s="20"/>
      <c r="F48" s="20"/>
    </row>
    <row r="49" spans="2:6" x14ac:dyDescent="0.25">
      <c r="B49" s="28" t="s">
        <v>91</v>
      </c>
      <c r="C49" s="31"/>
      <c r="D49" s="31"/>
      <c r="E49" s="32">
        <f>SUM(E45:E48)</f>
        <v>192242</v>
      </c>
      <c r="F49" s="32">
        <f>SUM(F45:F48)</f>
        <v>167496.70000000001</v>
      </c>
    </row>
    <row r="50" spans="2:6" x14ac:dyDescent="0.25">
      <c r="E50" s="20"/>
      <c r="F50" s="20"/>
    </row>
    <row r="51" spans="2:6" x14ac:dyDescent="0.25">
      <c r="E51" s="20"/>
      <c r="F51" s="20"/>
    </row>
    <row r="52" spans="2:6" x14ac:dyDescent="0.25">
      <c r="B52" s="25" t="s">
        <v>92</v>
      </c>
      <c r="C52" s="26"/>
      <c r="D52" s="26"/>
      <c r="E52" s="27">
        <f>E36+E42+E49</f>
        <v>1398251.31</v>
      </c>
      <c r="F52" s="27">
        <f>F36+F42+F49</f>
        <v>641822.03</v>
      </c>
    </row>
    <row r="56" spans="2:6" x14ac:dyDescent="0.25">
      <c r="B56" s="22" t="s">
        <v>93</v>
      </c>
    </row>
    <row r="57" spans="2:6" x14ac:dyDescent="0.25">
      <c r="B57" s="24" t="s">
        <v>94</v>
      </c>
    </row>
    <row r="58" spans="2:6" x14ac:dyDescent="0.25">
      <c r="C58" t="s">
        <v>95</v>
      </c>
    </row>
    <row r="59" spans="2:6" x14ac:dyDescent="0.25">
      <c r="B59" s="22" t="s">
        <v>96</v>
      </c>
      <c r="C59" t="s">
        <v>95</v>
      </c>
    </row>
    <row r="60" spans="2:6" x14ac:dyDescent="0.25">
      <c r="B60" s="24" t="s">
        <v>97</v>
      </c>
    </row>
  </sheetData>
  <pageMargins left="0.78740157499999996" right="0.78740157499999996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Res-Bud</vt:lpstr>
      <vt:lpstr>Balanse</vt:lpstr>
    </vt:vector>
  </TitlesOfParts>
  <Company>Schjærven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Damsleth</dc:creator>
  <cp:lastModifiedBy>Tove Ofstad</cp:lastModifiedBy>
  <dcterms:created xsi:type="dcterms:W3CDTF">2016-02-16T17:26:55Z</dcterms:created>
  <dcterms:modified xsi:type="dcterms:W3CDTF">2016-02-16T20:39:44Z</dcterms:modified>
</cp:coreProperties>
</file>