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rilD\Dropbox\UTLEIRA J00_01\Sessong 9, 2016 og 2017\"/>
    </mc:Choice>
  </mc:AlternateContent>
  <bookViews>
    <workbookView xWindow="0" yWindow="0" windowWidth="19200" windowHeight="7020"/>
  </bookViews>
  <sheets>
    <sheet name="oversikt" sheetId="2" r:id="rId1"/>
    <sheet name="info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7" i="2" l="1"/>
  <c r="D77" i="2" s="1"/>
  <c r="G77" i="2" s="1"/>
  <c r="D75" i="2"/>
  <c r="F75" i="2" s="1"/>
  <c r="G75" i="2" s="1"/>
  <c r="G78" i="2" s="1"/>
  <c r="D74" i="2"/>
  <c r="F74" i="2" s="1"/>
  <c r="G74" i="2" s="1"/>
  <c r="C4" i="3"/>
  <c r="E67" i="2"/>
  <c r="D67" i="2"/>
  <c r="D66" i="2"/>
  <c r="F66" i="2" s="1"/>
  <c r="G66" i="2" s="1"/>
  <c r="D65" i="2"/>
  <c r="F65" i="2" s="1"/>
  <c r="G65" i="2" s="1"/>
  <c r="D64" i="2"/>
  <c r="D63" i="2"/>
  <c r="F63" i="2" s="1"/>
  <c r="F64" i="2"/>
  <c r="G64" i="2" s="1"/>
  <c r="D15" i="2"/>
  <c r="D14" i="2"/>
  <c r="E13" i="2"/>
  <c r="E12" i="2"/>
  <c r="D13" i="2"/>
  <c r="D49" i="2"/>
  <c r="F49" i="2" s="1"/>
  <c r="G49" i="2" s="1"/>
  <c r="D48" i="2"/>
  <c r="F48" i="2" s="1"/>
  <c r="G48" i="2" s="1"/>
  <c r="D47" i="2"/>
  <c r="F47" i="2" s="1"/>
  <c r="G47" i="2" s="1"/>
  <c r="D46" i="2"/>
  <c r="F46" i="2" s="1"/>
  <c r="G46" i="2" s="1"/>
  <c r="D45" i="2"/>
  <c r="F45" i="2" s="1"/>
  <c r="G45" i="2" s="1"/>
  <c r="F36" i="2"/>
  <c r="D35" i="2"/>
  <c r="F35" i="2" s="1"/>
  <c r="G35" i="2" s="1"/>
  <c r="D34" i="2"/>
  <c r="F34" i="2" s="1"/>
  <c r="G34" i="2" s="1"/>
  <c r="D27" i="2"/>
  <c r="F27" i="2" s="1"/>
  <c r="G27" i="2" s="1"/>
  <c r="D26" i="2"/>
  <c r="F26" i="2" s="1"/>
  <c r="G26" i="2" s="1"/>
  <c r="D25" i="2"/>
  <c r="F25" i="2" s="1"/>
  <c r="G25" i="2" s="1"/>
  <c r="D24" i="2"/>
  <c r="F24" i="2" s="1"/>
  <c r="G24" i="2" s="1"/>
  <c r="D11" i="2"/>
  <c r="F11" i="2" s="1"/>
  <c r="G11" i="2" s="1"/>
  <c r="E14" i="2"/>
  <c r="E15" i="2"/>
  <c r="D12" i="2"/>
  <c r="D7" i="2"/>
  <c r="F7" i="2" s="1"/>
  <c r="G7" i="2" s="1"/>
  <c r="D6" i="2"/>
  <c r="F6" i="2" s="1"/>
  <c r="F15" i="2" l="1"/>
  <c r="G15" i="2" s="1"/>
  <c r="G63" i="2"/>
  <c r="F67" i="2"/>
  <c r="F13" i="2"/>
  <c r="G13" i="2" s="1"/>
  <c r="F12" i="2"/>
  <c r="G12" i="2" s="1"/>
  <c r="F14" i="2"/>
  <c r="G14" i="2" s="1"/>
  <c r="G6" i="2"/>
  <c r="F16" i="2" l="1"/>
  <c r="G16" i="2"/>
  <c r="G67" i="2"/>
  <c r="G68" i="2" s="1"/>
  <c r="F68" i="2"/>
</calcChain>
</file>

<file path=xl/sharedStrings.xml><?xml version="1.0" encoding="utf-8"?>
<sst xmlns="http://schemas.openxmlformats.org/spreadsheetml/2006/main" count="150" uniqueCount="93">
  <si>
    <t>http://www.sologstrand.no/soeghus.aspx?d=region=4;destination=880;startdate=08-07-2017;numberofdays=7;sortby=priority:asc</t>
  </si>
  <si>
    <t>http://www.danland.no/feriecentre/saeby/?ag=9994228&amp;gclid=CL-Bquuw-88CFQezcgodmEQCIA&amp;persons=1&amp;firstdate=20170710&amp;days=4</t>
  </si>
  <si>
    <t>http://www.dronninglundhotel.dk/</t>
  </si>
  <si>
    <t>ant</t>
  </si>
  <si>
    <t>NOK</t>
  </si>
  <si>
    <t>SUM</t>
  </si>
  <si>
    <t>Kurs</t>
  </si>
  <si>
    <t>1 DK</t>
  </si>
  <si>
    <t>1 Euro</t>
  </si>
  <si>
    <t>DRONNINGLUND CUP</t>
  </si>
  <si>
    <t>www.dronninglundcup.com</t>
  </si>
  <si>
    <t xml:space="preserve">Lagsavgift </t>
  </si>
  <si>
    <t>DK</t>
  </si>
  <si>
    <t>Dersom vi ordner overnatting selv</t>
  </si>
  <si>
    <t>Hotell Dronninglund</t>
  </si>
  <si>
    <t>www.sfc.dk</t>
  </si>
  <si>
    <t>www.nsbic.dk</t>
  </si>
  <si>
    <t>I tillegg er det mange feriehytter i området</t>
  </si>
  <si>
    <t>Valuta</t>
  </si>
  <si>
    <t>Beløp</t>
  </si>
  <si>
    <t>Sengetøy og madrasser, 
5 netter a 13 euro</t>
  </si>
  <si>
    <t>Euro</t>
  </si>
  <si>
    <t xml:space="preserve">Antall </t>
  </si>
  <si>
    <t>Lagledere</t>
  </si>
  <si>
    <t>Trenere</t>
  </si>
  <si>
    <t>singelrom skole trenere
5 frokost, 4 lunsj, 5 middag</t>
  </si>
  <si>
    <t>SUM Per spiller ALTERNATIV 1 Overnatting skole. Transport kommer i tillegg</t>
  </si>
  <si>
    <t>Spillere</t>
  </si>
  <si>
    <t>Dersom spillerne + lagledelse bor på skole</t>
  </si>
  <si>
    <t>Pr spiller</t>
  </si>
  <si>
    <t>Alternativ 1 - spillerne + lagledelse bor på skole. Foreldre/søsken bestiller selv.</t>
  </si>
  <si>
    <t>Lagsavgift</t>
  </si>
  <si>
    <t xml:space="preserve">Pris dobbeltværelse </t>
  </si>
  <si>
    <t xml:space="preserve">1*3 senge  </t>
  </si>
  <si>
    <t>1*4 senge</t>
  </si>
  <si>
    <t xml:space="preserve">Enkeltværelse </t>
  </si>
  <si>
    <t>Per person</t>
  </si>
  <si>
    <t>Mat kommer i tillegg</t>
  </si>
  <si>
    <t>Vi har innhentet priser fra privat overnatting hos:</t>
  </si>
  <si>
    <t>Antall netter</t>
  </si>
  <si>
    <t>Sæby feriesenter – 35 km til Dronninglund</t>
  </si>
  <si>
    <t>Mat kommer i tillegg. Rommet rengjøres ikke i løpet av oppholdet.</t>
  </si>
  <si>
    <t>Hytteeksempel- Pris for 5 netter</t>
  </si>
  <si>
    <t>Type 3, 3 rom - 4+2 sengeplasser</t>
  </si>
  <si>
    <t>Type 4, 3 rom 2 bad 4+2 sengeplasser</t>
  </si>
  <si>
    <t>http://www.danland.no/feriecentre/saeby/?ag=9994228&amp;days=4&amp;gclid=CMHj_O-DhtACFYXDcgodtBoBSA&amp;persons=1</t>
  </si>
  <si>
    <t>Ekstratillegg, rengøring</t>
  </si>
  <si>
    <t>Sengetøypakke og oppredning: 181,00 NOK</t>
  </si>
  <si>
    <t>6 pers</t>
  </si>
  <si>
    <t>Overnatting trenere kommer i tillegg</t>
  </si>
  <si>
    <t>Nørresundby Idrætscenter  – 27 km til Dronninglund (nær Aalborg) </t>
  </si>
  <si>
    <t>Her må vi være minimum 20 personer</t>
  </si>
  <si>
    <t>Prisen er per natt</t>
  </si>
  <si>
    <t>Enkeltværelse</t>
  </si>
  <si>
    <t>30 værelser, alle med bad/toilet, tv, samt trådløst internet. Centeret ligger kun 20 min. gang fra Aalborg centrum</t>
  </si>
  <si>
    <t>Prisen er per natt, inkl sengetøy</t>
  </si>
  <si>
    <t>Dobbeltværelse</t>
  </si>
  <si>
    <t>3 pers på ett rom</t>
  </si>
  <si>
    <t>4 personer på ett rom</t>
  </si>
  <si>
    <t>Frokost</t>
  </si>
  <si>
    <t>Barn 4-7 år: 50 % rabatt</t>
  </si>
  <si>
    <t>Barn 0-3 år: gratis</t>
  </si>
  <si>
    <t>deltakeravgift Spillere pr. stk 
5 frokost, 4 lunsj, 5 middag</t>
  </si>
  <si>
    <t>deltakeravgift lagledelse pr.stk
5 frokost, 4 lunsj, 5 middag</t>
  </si>
  <si>
    <t>Hou hytte ex. DK 5500 1 uke</t>
  </si>
  <si>
    <t>cupdiskotek hver aften, gratis toilet- og badefaciliteter, gratis Internetcafé, fri transport til og fra Østvendsyssels fineste sandstrand ved Aså, fri transport til Hjallerup Svømmehal, hvor der også er fri adgang, samt billetter til Fårup Sommerland til særpris.</t>
  </si>
  <si>
    <t>Alternativ 2 - Alle bor på Nørresundby Idrætscenter</t>
  </si>
  <si>
    <t>spillere på 4 manns rom</t>
  </si>
  <si>
    <t>spillere på 3 manns rom</t>
  </si>
  <si>
    <t>Trenere på enkeltværelse</t>
  </si>
  <si>
    <t>Her betinges det at foreldrene bor sammen med spillerne og tar ansvar for egne ungdommer</t>
  </si>
  <si>
    <t>Spillere som reiser uten foreldre må ha avklart med andre voksne om ansvar.</t>
  </si>
  <si>
    <t>Her betaler laglederne selv</t>
  </si>
  <si>
    <t>SUM Per spiller ALTERNATIV 2. Middag, lunsj og transport kommer i tillegg</t>
  </si>
  <si>
    <t>Transportkostnader</t>
  </si>
  <si>
    <t>km</t>
  </si>
  <si>
    <t>Trondheim</t>
  </si>
  <si>
    <t>Larvik</t>
  </si>
  <si>
    <t>Hirtshals</t>
  </si>
  <si>
    <t>Dronninglund</t>
  </si>
  <si>
    <t>pris per km</t>
  </si>
  <si>
    <t>Trondheim - Larvik</t>
  </si>
  <si>
    <t>Hirtshals - Dronninglund</t>
  </si>
  <si>
    <t>sum</t>
  </si>
  <si>
    <t>antall</t>
  </si>
  <si>
    <t>Per pers i bil</t>
  </si>
  <si>
    <t>ant per bil</t>
  </si>
  <si>
    <t xml:space="preserve">Kostnader bil </t>
  </si>
  <si>
    <t>Ferge Larvik - Hirtshals</t>
  </si>
  <si>
    <t>Bil, sjåfør og 3 passasjerer (650 + (3x80))</t>
  </si>
  <si>
    <t>Per bil</t>
  </si>
  <si>
    <t>SUM TRANSPORT TIL OG FRA DANMARK</t>
  </si>
  <si>
    <t>Tillegg, transport i Danmark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</si>
</sst>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rgb="FF4C4F55"/>
      <name val="Arial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</font>
    <font>
      <sz val="8"/>
      <color rgb="FF4C4F55"/>
      <name val="Arial"/>
      <family val="2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164" fontId="0" fillId="0" borderId="0" xfId="1" applyNumberFormat="1" applyFont="1"/>
    <xf numFmtId="0" fontId="0" fillId="0" borderId="1" xfId="0" applyBorder="1"/>
    <xf numFmtId="164" fontId="0" fillId="0" borderId="1" xfId="1" applyNumberFormat="1" applyFont="1" applyBorder="1"/>
    <xf numFmtId="0" fontId="0" fillId="2" borderId="1" xfId="0" applyFill="1" applyBorder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2"/>
    <xf numFmtId="0" fontId="0" fillId="3" borderId="1" xfId="0" applyFill="1" applyBorder="1"/>
    <xf numFmtId="0" fontId="0" fillId="0" borderId="1" xfId="0" applyBorder="1" applyAlignment="1">
      <alignment wrapText="1"/>
    </xf>
    <xf numFmtId="0" fontId="0" fillId="0" borderId="1" xfId="0" applyFill="1" applyBorder="1"/>
    <xf numFmtId="164" fontId="0" fillId="0" borderId="1" xfId="0" applyNumberFormat="1" applyBorder="1"/>
    <xf numFmtId="164" fontId="0" fillId="3" borderId="1" xfId="0" applyNumberFormat="1" applyFill="1" applyBorder="1"/>
    <xf numFmtId="0" fontId="0" fillId="3" borderId="3" xfId="0" applyFill="1" applyBorder="1"/>
    <xf numFmtId="0" fontId="0" fillId="3" borderId="4" xfId="0" applyFill="1" applyBorder="1"/>
    <xf numFmtId="164" fontId="0" fillId="3" borderId="4" xfId="1" applyNumberFormat="1" applyFont="1" applyFill="1" applyBorder="1"/>
    <xf numFmtId="0" fontId="0" fillId="3" borderId="5" xfId="0" applyFill="1" applyBorder="1"/>
    <xf numFmtId="0" fontId="7" fillId="3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8" fillId="3" borderId="1" xfId="0" applyFont="1" applyFill="1" applyBorder="1" applyAlignment="1">
      <alignment wrapText="1"/>
    </xf>
    <xf numFmtId="0" fontId="9" fillId="0" borderId="0" xfId="0" applyFont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0" fillId="3" borderId="6" xfId="0" applyFill="1" applyBorder="1"/>
    <xf numFmtId="0" fontId="8" fillId="3" borderId="6" xfId="0" applyFont="1" applyFill="1" applyBorder="1" applyAlignment="1">
      <alignment wrapText="1"/>
    </xf>
    <xf numFmtId="0" fontId="7" fillId="0" borderId="1" xfId="0" applyFont="1" applyFill="1" applyBorder="1" applyAlignment="1">
      <alignment vertical="center"/>
    </xf>
    <xf numFmtId="0" fontId="3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2" xfId="0" applyFill="1" applyBorder="1"/>
  </cellXfs>
  <cellStyles count="3">
    <cellStyle name="Hyperkobling" xfId="2" builtinId="8"/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266653</xdr:colOff>
      <xdr:row>0</xdr:row>
      <xdr:rowOff>31750</xdr:rowOff>
    </xdr:from>
    <xdr:to>
      <xdr:col>11</xdr:col>
      <xdr:colOff>241300</xdr:colOff>
      <xdr:row>3</xdr:row>
      <xdr:rowOff>78204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28053" y="31750"/>
          <a:ext cx="736647" cy="744954"/>
        </a:xfrm>
        <a:prstGeom prst="rect">
          <a:avLst/>
        </a:prstGeom>
      </xdr:spPr>
    </xdr:pic>
    <xdr:clientData/>
  </xdr:twoCellAnchor>
  <xdr:twoCellAnchor editAs="oneCell">
    <xdr:from>
      <xdr:col>7</xdr:col>
      <xdr:colOff>444500</xdr:colOff>
      <xdr:row>67</xdr:row>
      <xdr:rowOff>50478</xdr:rowOff>
    </xdr:from>
    <xdr:to>
      <xdr:col>15</xdr:col>
      <xdr:colOff>128152</xdr:colOff>
      <xdr:row>78</xdr:row>
      <xdr:rowOff>80420</xdr:rowOff>
    </xdr:to>
    <xdr:pic>
      <xdr:nvPicPr>
        <xdr:cNvPr id="8" name="Bilde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19900" y="13423578"/>
          <a:ext cx="5779652" cy="20682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393700</xdr:colOff>
      <xdr:row>0</xdr:row>
      <xdr:rowOff>0</xdr:rowOff>
    </xdr:from>
    <xdr:to>
      <xdr:col>13</xdr:col>
      <xdr:colOff>7502</xdr:colOff>
      <xdr:row>14</xdr:row>
      <xdr:rowOff>10570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74950" y="0"/>
          <a:ext cx="7233802" cy="2588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sbic.dk/" TargetMode="External"/><Relationship Id="rId1" Type="http://schemas.openxmlformats.org/officeDocument/2006/relationships/hyperlink" Target="http://www.dronninglundcup.com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abSelected="1" topLeftCell="A55" workbookViewId="0">
      <selection activeCell="F52" sqref="F52"/>
    </sheetView>
  </sheetViews>
  <sheetFormatPr baseColWidth="10" defaultRowHeight="14.5" x14ac:dyDescent="0.35"/>
  <cols>
    <col min="1" max="1" width="36.90625" customWidth="1"/>
    <col min="2" max="2" width="7.6328125" customWidth="1"/>
    <col min="3" max="3" width="8.81640625" customWidth="1"/>
    <col min="4" max="4" width="7.90625" customWidth="1"/>
    <col min="5" max="5" width="8.1796875" customWidth="1"/>
  </cols>
  <sheetData>
    <row r="1" spans="1:10" ht="26" x14ac:dyDescent="0.6">
      <c r="A1" s="7" t="s">
        <v>9</v>
      </c>
      <c r="B1" s="7"/>
      <c r="I1" s="4" t="s">
        <v>6</v>
      </c>
      <c r="J1" s="4" t="s">
        <v>4</v>
      </c>
    </row>
    <row r="2" spans="1:10" x14ac:dyDescent="0.35">
      <c r="A2" s="8" t="s">
        <v>10</v>
      </c>
      <c r="B2" s="8"/>
      <c r="I2" s="2" t="s">
        <v>7</v>
      </c>
      <c r="J2" s="2">
        <v>1.22</v>
      </c>
    </row>
    <row r="3" spans="1:10" x14ac:dyDescent="0.35">
      <c r="I3" s="2" t="s">
        <v>8</v>
      </c>
      <c r="J3" s="2">
        <v>9.0500000000000007</v>
      </c>
    </row>
    <row r="4" spans="1:10" x14ac:dyDescent="0.35">
      <c r="I4" s="2" t="s">
        <v>27</v>
      </c>
      <c r="J4" s="2">
        <v>15</v>
      </c>
    </row>
    <row r="5" spans="1:10" x14ac:dyDescent="0.35">
      <c r="A5" s="9" t="s">
        <v>11</v>
      </c>
      <c r="B5" s="9" t="s">
        <v>18</v>
      </c>
      <c r="C5" s="9" t="s">
        <v>19</v>
      </c>
      <c r="D5" s="9" t="s">
        <v>4</v>
      </c>
      <c r="E5" s="9" t="s">
        <v>22</v>
      </c>
      <c r="F5" s="9" t="s">
        <v>5</v>
      </c>
      <c r="G5" s="9" t="s">
        <v>29</v>
      </c>
      <c r="I5" s="11" t="s">
        <v>23</v>
      </c>
      <c r="J5" s="11">
        <v>4</v>
      </c>
    </row>
    <row r="6" spans="1:10" x14ac:dyDescent="0.35">
      <c r="A6" s="2" t="s">
        <v>28</v>
      </c>
      <c r="B6" s="2" t="s">
        <v>12</v>
      </c>
      <c r="C6" s="3">
        <v>1200</v>
      </c>
      <c r="D6" s="3">
        <f>C6*J2</f>
        <v>1464</v>
      </c>
      <c r="E6" s="2">
        <v>1</v>
      </c>
      <c r="F6" s="12">
        <f>D6*E6</f>
        <v>1464</v>
      </c>
      <c r="G6" s="12">
        <f>F6/J4</f>
        <v>97.6</v>
      </c>
      <c r="I6" s="11" t="s">
        <v>24</v>
      </c>
      <c r="J6" s="11">
        <v>2</v>
      </c>
    </row>
    <row r="7" spans="1:10" x14ac:dyDescent="0.35">
      <c r="A7" s="2" t="s">
        <v>13</v>
      </c>
      <c r="B7" s="2" t="s">
        <v>12</v>
      </c>
      <c r="C7" s="3">
        <v>1400</v>
      </c>
      <c r="D7" s="3">
        <f>C7*J2</f>
        <v>1708</v>
      </c>
      <c r="E7" s="2">
        <v>1</v>
      </c>
      <c r="F7" s="12">
        <f>D7*E7</f>
        <v>1708</v>
      </c>
      <c r="G7" s="12">
        <f>F7/J4</f>
        <v>113.86666666666666</v>
      </c>
    </row>
    <row r="9" spans="1:10" ht="18.5" x14ac:dyDescent="0.45">
      <c r="A9" s="30" t="s">
        <v>30</v>
      </c>
    </row>
    <row r="10" spans="1:10" x14ac:dyDescent="0.35">
      <c r="A10" s="9"/>
      <c r="B10" s="9" t="s">
        <v>18</v>
      </c>
      <c r="C10" s="9" t="s">
        <v>19</v>
      </c>
      <c r="D10" s="9" t="s">
        <v>4</v>
      </c>
      <c r="E10" s="9" t="s">
        <v>22</v>
      </c>
      <c r="F10" s="9" t="s">
        <v>5</v>
      </c>
      <c r="G10" s="9" t="s">
        <v>29</v>
      </c>
    </row>
    <row r="11" spans="1:10" x14ac:dyDescent="0.35">
      <c r="A11" s="11" t="s">
        <v>31</v>
      </c>
      <c r="B11" s="2" t="s">
        <v>12</v>
      </c>
      <c r="C11" s="3">
        <v>1200</v>
      </c>
      <c r="D11" s="3">
        <f>C11*J2</f>
        <v>1464</v>
      </c>
      <c r="E11" s="2">
        <v>1</v>
      </c>
      <c r="F11" s="12">
        <f>D11*E11</f>
        <v>1464</v>
      </c>
      <c r="G11" s="12">
        <f>F11/J4</f>
        <v>97.6</v>
      </c>
    </row>
    <row r="12" spans="1:10" ht="29" x14ac:dyDescent="0.35">
      <c r="A12" s="10" t="s">
        <v>62</v>
      </c>
      <c r="B12" s="2" t="s">
        <v>12</v>
      </c>
      <c r="C12" s="2">
        <v>1295</v>
      </c>
      <c r="D12" s="3">
        <f>C12*J2</f>
        <v>1579.8999999999999</v>
      </c>
      <c r="E12" s="2">
        <f>J4</f>
        <v>15</v>
      </c>
      <c r="F12" s="12">
        <f>D12*E12</f>
        <v>23698.499999999996</v>
      </c>
      <c r="G12" s="12">
        <f>F12/J4</f>
        <v>1579.8999999999999</v>
      </c>
    </row>
    <row r="13" spans="1:10" ht="29" x14ac:dyDescent="0.35">
      <c r="A13" s="10" t="s">
        <v>63</v>
      </c>
      <c r="B13" s="2" t="s">
        <v>12</v>
      </c>
      <c r="C13" s="2">
        <v>1295</v>
      </c>
      <c r="D13" s="3">
        <f>C13*J2</f>
        <v>1579.8999999999999</v>
      </c>
      <c r="E13" s="2">
        <f>J5</f>
        <v>4</v>
      </c>
      <c r="F13" s="12">
        <f>D13*E13</f>
        <v>6319.5999999999995</v>
      </c>
      <c r="G13" s="12">
        <f>F13/J4</f>
        <v>421.30666666666662</v>
      </c>
    </row>
    <row r="14" spans="1:10" ht="29" x14ac:dyDescent="0.35">
      <c r="A14" s="10" t="s">
        <v>25</v>
      </c>
      <c r="B14" s="2" t="s">
        <v>12</v>
      </c>
      <c r="C14" s="2">
        <v>2100</v>
      </c>
      <c r="D14" s="3">
        <f>C14*J2</f>
        <v>2562</v>
      </c>
      <c r="E14" s="2">
        <f>J6</f>
        <v>2</v>
      </c>
      <c r="F14" s="12">
        <f>D14*E14</f>
        <v>5124</v>
      </c>
      <c r="G14" s="12">
        <f>F14/J4</f>
        <v>341.6</v>
      </c>
    </row>
    <row r="15" spans="1:10" ht="29" x14ac:dyDescent="0.35">
      <c r="A15" s="10" t="s">
        <v>20</v>
      </c>
      <c r="B15" s="2" t="s">
        <v>21</v>
      </c>
      <c r="C15" s="2">
        <v>65</v>
      </c>
      <c r="D15" s="3">
        <f>C15*J3</f>
        <v>588.25</v>
      </c>
      <c r="E15" s="2">
        <f>J4+J5+J6</f>
        <v>21</v>
      </c>
      <c r="F15" s="12">
        <f>D15*E15</f>
        <v>12353.25</v>
      </c>
      <c r="G15" s="12">
        <f>F15/J4</f>
        <v>823.55</v>
      </c>
    </row>
    <row r="16" spans="1:10" x14ac:dyDescent="0.35">
      <c r="A16" s="14" t="s">
        <v>26</v>
      </c>
      <c r="B16" s="15"/>
      <c r="C16" s="15"/>
      <c r="D16" s="16"/>
      <c r="E16" s="17"/>
      <c r="F16" s="13">
        <f>F6+F12+F15+F14</f>
        <v>42639.75</v>
      </c>
      <c r="G16" s="13">
        <f>SUM(G11:G15)</f>
        <v>3263.956666666666</v>
      </c>
    </row>
    <row r="17" spans="1:9" x14ac:dyDescent="0.35">
      <c r="A17" s="29" t="s">
        <v>65</v>
      </c>
    </row>
    <row r="18" spans="1:9" x14ac:dyDescent="0.35">
      <c r="A18" s="28"/>
    </row>
    <row r="19" spans="1:9" x14ac:dyDescent="0.35">
      <c r="A19" s="28"/>
    </row>
    <row r="20" spans="1:9" x14ac:dyDescent="0.35">
      <c r="A20" s="5" t="s">
        <v>38</v>
      </c>
      <c r="B20" s="5"/>
    </row>
    <row r="22" spans="1:9" x14ac:dyDescent="0.35">
      <c r="A22" s="5" t="s">
        <v>14</v>
      </c>
      <c r="B22" t="s">
        <v>2</v>
      </c>
    </row>
    <row r="23" spans="1:9" x14ac:dyDescent="0.35">
      <c r="A23" s="18" t="s">
        <v>52</v>
      </c>
      <c r="B23" s="9" t="s">
        <v>18</v>
      </c>
      <c r="C23" s="9" t="s">
        <v>19</v>
      </c>
      <c r="D23" s="9" t="s">
        <v>4</v>
      </c>
      <c r="E23" s="21" t="s">
        <v>39</v>
      </c>
      <c r="F23" s="9" t="s">
        <v>5</v>
      </c>
      <c r="G23" s="9" t="s">
        <v>36</v>
      </c>
    </row>
    <row r="24" spans="1:9" x14ac:dyDescent="0.35">
      <c r="A24" s="19" t="s">
        <v>32</v>
      </c>
      <c r="B24" s="2" t="s">
        <v>12</v>
      </c>
      <c r="C24" s="2">
        <v>895</v>
      </c>
      <c r="D24" s="3">
        <f>C24*J2</f>
        <v>1091.8999999999999</v>
      </c>
      <c r="E24" s="2">
        <v>5</v>
      </c>
      <c r="F24" s="3">
        <f>E24*D24</f>
        <v>5459.4999999999991</v>
      </c>
      <c r="G24" s="3">
        <f>F24/2</f>
        <v>2729.7499999999995</v>
      </c>
      <c r="I24" s="1"/>
    </row>
    <row r="25" spans="1:9" x14ac:dyDescent="0.35">
      <c r="A25" s="19" t="s">
        <v>33</v>
      </c>
      <c r="B25" s="2" t="s">
        <v>12</v>
      </c>
      <c r="C25" s="2">
        <v>1075</v>
      </c>
      <c r="D25" s="3">
        <f>C25*J2</f>
        <v>1311.5</v>
      </c>
      <c r="E25" s="2">
        <v>5</v>
      </c>
      <c r="F25" s="3">
        <f t="shared" ref="F25:F27" si="0">E25*D25</f>
        <v>6557.5</v>
      </c>
      <c r="G25" s="3">
        <f>F25/3</f>
        <v>2185.8333333333335</v>
      </c>
      <c r="I25" s="1"/>
    </row>
    <row r="26" spans="1:9" x14ac:dyDescent="0.35">
      <c r="A26" s="19" t="s">
        <v>34</v>
      </c>
      <c r="B26" s="2" t="s">
        <v>12</v>
      </c>
      <c r="C26" s="2">
        <v>1255</v>
      </c>
      <c r="D26" s="3">
        <f>C26*J2</f>
        <v>1531.1</v>
      </c>
      <c r="E26" s="2">
        <v>5</v>
      </c>
      <c r="F26" s="3">
        <f t="shared" si="0"/>
        <v>7655.5</v>
      </c>
      <c r="G26" s="3">
        <f>F26/4</f>
        <v>1913.875</v>
      </c>
      <c r="I26" s="1"/>
    </row>
    <row r="27" spans="1:9" x14ac:dyDescent="0.35">
      <c r="A27" s="19" t="s">
        <v>35</v>
      </c>
      <c r="B27" s="2" t="s">
        <v>12</v>
      </c>
      <c r="C27" s="2">
        <v>735</v>
      </c>
      <c r="D27" s="3">
        <f>C27*J2</f>
        <v>896.69999999999993</v>
      </c>
      <c r="E27" s="2">
        <v>5</v>
      </c>
      <c r="F27" s="3">
        <f t="shared" si="0"/>
        <v>4483.5</v>
      </c>
      <c r="G27" s="3">
        <f>F27/1</f>
        <v>4483.5</v>
      </c>
      <c r="I27" s="1"/>
    </row>
    <row r="28" spans="1:9" x14ac:dyDescent="0.35">
      <c r="A28" s="20" t="s">
        <v>41</v>
      </c>
    </row>
    <row r="30" spans="1:9" x14ac:dyDescent="0.35">
      <c r="A30" s="23"/>
    </row>
    <row r="31" spans="1:9" x14ac:dyDescent="0.35">
      <c r="A31" s="22" t="s">
        <v>40</v>
      </c>
      <c r="C31" t="s">
        <v>15</v>
      </c>
    </row>
    <row r="32" spans="1:9" x14ac:dyDescent="0.35">
      <c r="A32" t="s">
        <v>45</v>
      </c>
    </row>
    <row r="33" spans="1:9" x14ac:dyDescent="0.35">
      <c r="A33" s="24" t="s">
        <v>42</v>
      </c>
      <c r="B33" s="25" t="s">
        <v>18</v>
      </c>
      <c r="C33" s="25" t="s">
        <v>19</v>
      </c>
      <c r="D33" s="25" t="s">
        <v>4</v>
      </c>
      <c r="E33" s="26" t="s">
        <v>39</v>
      </c>
      <c r="F33" s="25" t="s">
        <v>5</v>
      </c>
      <c r="G33" s="25" t="s">
        <v>36</v>
      </c>
    </row>
    <row r="34" spans="1:9" x14ac:dyDescent="0.35">
      <c r="A34" s="19" t="s">
        <v>43</v>
      </c>
      <c r="B34" s="2" t="s">
        <v>4</v>
      </c>
      <c r="C34" s="3">
        <v>9386</v>
      </c>
      <c r="D34" s="3">
        <f>C34</f>
        <v>9386</v>
      </c>
      <c r="E34" s="2">
        <v>5</v>
      </c>
      <c r="F34" s="3">
        <f>D34</f>
        <v>9386</v>
      </c>
      <c r="G34" s="3">
        <f>F34/6</f>
        <v>1564.3333333333333</v>
      </c>
      <c r="I34" s="1"/>
    </row>
    <row r="35" spans="1:9" x14ac:dyDescent="0.35">
      <c r="A35" s="27" t="s">
        <v>44</v>
      </c>
      <c r="B35" s="2" t="s">
        <v>4</v>
      </c>
      <c r="C35" s="3">
        <v>9668</v>
      </c>
      <c r="D35" s="3">
        <f>C35</f>
        <v>9668</v>
      </c>
      <c r="E35" s="2">
        <v>5</v>
      </c>
      <c r="F35" s="3">
        <f>D35</f>
        <v>9668</v>
      </c>
      <c r="G35" s="3">
        <f>F35/6</f>
        <v>1611.3333333333333</v>
      </c>
    </row>
    <row r="36" spans="1:9" x14ac:dyDescent="0.35">
      <c r="A36" s="27" t="s">
        <v>47</v>
      </c>
      <c r="B36" s="11" t="s">
        <v>4</v>
      </c>
      <c r="C36" s="3">
        <v>181</v>
      </c>
      <c r="D36" s="3">
        <v>181</v>
      </c>
      <c r="E36" s="2" t="s">
        <v>48</v>
      </c>
      <c r="F36" s="3">
        <f>181*6</f>
        <v>1086</v>
      </c>
      <c r="G36" s="3">
        <v>181</v>
      </c>
    </row>
    <row r="37" spans="1:9" x14ac:dyDescent="0.35">
      <c r="A37" t="s">
        <v>46</v>
      </c>
    </row>
    <row r="38" spans="1:9" x14ac:dyDescent="0.35">
      <c r="A38" t="s">
        <v>37</v>
      </c>
    </row>
    <row r="39" spans="1:9" x14ac:dyDescent="0.35">
      <c r="A39" s="23" t="s">
        <v>49</v>
      </c>
    </row>
    <row r="41" spans="1:9" x14ac:dyDescent="0.35">
      <c r="A41" s="5" t="s">
        <v>50</v>
      </c>
      <c r="F41" s="8" t="s">
        <v>16</v>
      </c>
      <c r="I41" s="1"/>
    </row>
    <row r="42" spans="1:9" x14ac:dyDescent="0.35">
      <c r="A42" t="s">
        <v>51</v>
      </c>
    </row>
    <row r="43" spans="1:9" x14ac:dyDescent="0.35">
      <c r="A43" t="s">
        <v>54</v>
      </c>
    </row>
    <row r="44" spans="1:9" x14ac:dyDescent="0.35">
      <c r="A44" s="18" t="s">
        <v>55</v>
      </c>
      <c r="B44" s="9" t="s">
        <v>18</v>
      </c>
      <c r="C44" s="9" t="s">
        <v>19</v>
      </c>
      <c r="D44" s="9" t="s">
        <v>4</v>
      </c>
      <c r="E44" s="21" t="s">
        <v>39</v>
      </c>
      <c r="F44" s="9" t="s">
        <v>5</v>
      </c>
      <c r="G44" s="9" t="s">
        <v>36</v>
      </c>
    </row>
    <row r="45" spans="1:9" x14ac:dyDescent="0.35">
      <c r="A45" s="2" t="s">
        <v>53</v>
      </c>
      <c r="B45" s="2" t="s">
        <v>12</v>
      </c>
      <c r="C45" s="2">
        <v>395</v>
      </c>
      <c r="D45" s="3">
        <f>C45*J2</f>
        <v>481.9</v>
      </c>
      <c r="E45" s="2">
        <v>5</v>
      </c>
      <c r="F45" s="3">
        <f>D45*E45</f>
        <v>2409.5</v>
      </c>
      <c r="G45" s="12">
        <f>F45</f>
        <v>2409.5</v>
      </c>
    </row>
    <row r="46" spans="1:9" x14ac:dyDescent="0.35">
      <c r="A46" s="2" t="s">
        <v>56</v>
      </c>
      <c r="B46" s="2" t="s">
        <v>12</v>
      </c>
      <c r="C46" s="2">
        <v>595</v>
      </c>
      <c r="D46" s="3">
        <f>C46*J2</f>
        <v>725.9</v>
      </c>
      <c r="E46" s="2">
        <v>5</v>
      </c>
      <c r="F46" s="3">
        <f t="shared" ref="F46:F49" si="1">D46*E46</f>
        <v>3629.5</v>
      </c>
      <c r="G46" s="12">
        <f>F46/2</f>
        <v>1814.75</v>
      </c>
    </row>
    <row r="47" spans="1:9" x14ac:dyDescent="0.35">
      <c r="A47" s="2" t="s">
        <v>57</v>
      </c>
      <c r="B47" s="2" t="s">
        <v>12</v>
      </c>
      <c r="C47" s="2">
        <v>795</v>
      </c>
      <c r="D47" s="3">
        <f>C47*J2</f>
        <v>969.9</v>
      </c>
      <c r="E47" s="2">
        <v>5</v>
      </c>
      <c r="F47" s="3">
        <f t="shared" si="1"/>
        <v>4849.5</v>
      </c>
      <c r="G47" s="12">
        <f>F47/3</f>
        <v>1616.5</v>
      </c>
    </row>
    <row r="48" spans="1:9" x14ac:dyDescent="0.35">
      <c r="A48" s="2" t="s">
        <v>58</v>
      </c>
      <c r="B48" s="2" t="s">
        <v>12</v>
      </c>
      <c r="C48" s="2">
        <v>995</v>
      </c>
      <c r="D48" s="3">
        <f>C48*J2</f>
        <v>1213.8999999999999</v>
      </c>
      <c r="E48" s="2">
        <v>5</v>
      </c>
      <c r="F48" s="3">
        <f t="shared" si="1"/>
        <v>6069.4999999999991</v>
      </c>
      <c r="G48" s="12">
        <f>F48/4</f>
        <v>1517.3749999999998</v>
      </c>
    </row>
    <row r="49" spans="1:7" x14ac:dyDescent="0.35">
      <c r="A49" s="2" t="s">
        <v>59</v>
      </c>
      <c r="B49" s="2" t="s">
        <v>12</v>
      </c>
      <c r="C49" s="2">
        <v>60</v>
      </c>
      <c r="D49" s="3">
        <f>C49*J2</f>
        <v>73.2</v>
      </c>
      <c r="E49" s="2">
        <v>5</v>
      </c>
      <c r="F49" s="3">
        <f t="shared" si="1"/>
        <v>366</v>
      </c>
      <c r="G49" s="12">
        <f>F49</f>
        <v>366</v>
      </c>
    </row>
    <row r="50" spans="1:7" x14ac:dyDescent="0.35">
      <c r="A50" t="s">
        <v>61</v>
      </c>
    </row>
    <row r="51" spans="1:7" x14ac:dyDescent="0.35">
      <c r="A51" t="s">
        <v>60</v>
      </c>
    </row>
    <row r="53" spans="1:7" x14ac:dyDescent="0.35">
      <c r="A53" t="s">
        <v>17</v>
      </c>
      <c r="B53" t="s">
        <v>0</v>
      </c>
    </row>
    <row r="54" spans="1:7" x14ac:dyDescent="0.35">
      <c r="A54" t="s">
        <v>64</v>
      </c>
      <c r="B54" t="s">
        <v>1</v>
      </c>
    </row>
    <row r="57" spans="1:7" ht="18.5" x14ac:dyDescent="0.45">
      <c r="A57" s="30" t="s">
        <v>66</v>
      </c>
    </row>
    <row r="58" spans="1:7" x14ac:dyDescent="0.35">
      <c r="A58" t="s">
        <v>70</v>
      </c>
    </row>
    <row r="59" spans="1:7" x14ac:dyDescent="0.35">
      <c r="A59" t="s">
        <v>71</v>
      </c>
    </row>
    <row r="60" spans="1:7" x14ac:dyDescent="0.35">
      <c r="A60" t="s">
        <v>72</v>
      </c>
    </row>
    <row r="61" spans="1:7" ht="18.5" x14ac:dyDescent="0.45">
      <c r="A61" s="6"/>
    </row>
    <row r="62" spans="1:7" x14ac:dyDescent="0.35">
      <c r="A62" s="9"/>
      <c r="B62" s="9" t="s">
        <v>18</v>
      </c>
      <c r="C62" s="9" t="s">
        <v>19</v>
      </c>
      <c r="D62" s="9" t="s">
        <v>4</v>
      </c>
      <c r="E62" s="9" t="s">
        <v>22</v>
      </c>
      <c r="F62" s="9" t="s">
        <v>5</v>
      </c>
      <c r="G62" s="9" t="s">
        <v>29</v>
      </c>
    </row>
    <row r="63" spans="1:7" x14ac:dyDescent="0.35">
      <c r="A63" s="11" t="s">
        <v>31</v>
      </c>
      <c r="B63" s="2" t="s">
        <v>12</v>
      </c>
      <c r="C63" s="3">
        <v>1400</v>
      </c>
      <c r="D63" s="3">
        <f>C63*J2</f>
        <v>1708</v>
      </c>
      <c r="E63" s="2">
        <v>1</v>
      </c>
      <c r="F63" s="12">
        <f>D63*E63</f>
        <v>1708</v>
      </c>
      <c r="G63" s="12">
        <f>F63/J4</f>
        <v>113.86666666666666</v>
      </c>
    </row>
    <row r="64" spans="1:7" x14ac:dyDescent="0.35">
      <c r="A64" s="10" t="s">
        <v>69</v>
      </c>
      <c r="B64" s="2" t="s">
        <v>4</v>
      </c>
      <c r="C64" s="2">
        <v>2410</v>
      </c>
      <c r="D64" s="3">
        <f>C64</f>
        <v>2410</v>
      </c>
      <c r="E64" s="2">
        <v>2</v>
      </c>
      <c r="F64" s="12">
        <f>D64*E64</f>
        <v>4820</v>
      </c>
      <c r="G64" s="12">
        <f>F64/J4</f>
        <v>321.33333333333331</v>
      </c>
    </row>
    <row r="65" spans="1:7" x14ac:dyDescent="0.35">
      <c r="A65" s="10" t="s">
        <v>68</v>
      </c>
      <c r="B65" s="2" t="s">
        <v>4</v>
      </c>
      <c r="C65" s="2">
        <v>4850</v>
      </c>
      <c r="D65" s="3">
        <f>C65</f>
        <v>4850</v>
      </c>
      <c r="E65" s="2">
        <v>1</v>
      </c>
      <c r="F65" s="12">
        <f>D65*E65</f>
        <v>4850</v>
      </c>
      <c r="G65" s="12">
        <f>F65/J4</f>
        <v>323.33333333333331</v>
      </c>
    </row>
    <row r="66" spans="1:7" x14ac:dyDescent="0.35">
      <c r="A66" s="10" t="s">
        <v>67</v>
      </c>
      <c r="B66" s="2" t="s">
        <v>4</v>
      </c>
      <c r="C66" s="2">
        <v>6070</v>
      </c>
      <c r="D66" s="3">
        <f>C66</f>
        <v>6070</v>
      </c>
      <c r="E66" s="2">
        <v>3</v>
      </c>
      <c r="F66" s="12">
        <f>D66*E66</f>
        <v>18210</v>
      </c>
      <c r="G66" s="12">
        <f>F66/J4</f>
        <v>1214</v>
      </c>
    </row>
    <row r="67" spans="1:7" x14ac:dyDescent="0.35">
      <c r="A67" s="10" t="s">
        <v>59</v>
      </c>
      <c r="B67" s="2" t="s">
        <v>4</v>
      </c>
      <c r="C67" s="2">
        <v>366</v>
      </c>
      <c r="D67" s="3">
        <f>C67</f>
        <v>366</v>
      </c>
      <c r="E67" s="2">
        <f>J4+J6</f>
        <v>17</v>
      </c>
      <c r="F67" s="12">
        <f>D67*E67</f>
        <v>6222</v>
      </c>
      <c r="G67" s="12">
        <f>F67/J4</f>
        <v>414.8</v>
      </c>
    </row>
    <row r="68" spans="1:7" x14ac:dyDescent="0.35">
      <c r="A68" s="14" t="s">
        <v>73</v>
      </c>
      <c r="B68" s="15"/>
      <c r="C68" s="15"/>
      <c r="D68" s="16"/>
      <c r="E68" s="17"/>
      <c r="F68" s="13">
        <f>SUM(F63:F67)</f>
        <v>35810</v>
      </c>
      <c r="G68" s="13">
        <f>SUM(G63:G67)</f>
        <v>2387.3333333333335</v>
      </c>
    </row>
    <row r="71" spans="1:7" ht="15.5" x14ac:dyDescent="0.35">
      <c r="A71" s="31" t="s">
        <v>74</v>
      </c>
    </row>
    <row r="72" spans="1:7" x14ac:dyDescent="0.35">
      <c r="A72" s="2" t="s">
        <v>86</v>
      </c>
      <c r="B72" s="2">
        <v>4</v>
      </c>
    </row>
    <row r="73" spans="1:7" x14ac:dyDescent="0.35">
      <c r="A73" s="9" t="s">
        <v>87</v>
      </c>
      <c r="B73" s="9" t="s">
        <v>75</v>
      </c>
      <c r="C73" s="9" t="s">
        <v>80</v>
      </c>
      <c r="D73" s="9" t="s">
        <v>83</v>
      </c>
      <c r="E73" s="9" t="s">
        <v>84</v>
      </c>
      <c r="F73" s="9" t="s">
        <v>5</v>
      </c>
      <c r="G73" s="9" t="s">
        <v>85</v>
      </c>
    </row>
    <row r="74" spans="1:7" x14ac:dyDescent="0.35">
      <c r="A74" s="2" t="s">
        <v>81</v>
      </c>
      <c r="B74" s="2">
        <v>626</v>
      </c>
      <c r="C74" s="2">
        <v>7</v>
      </c>
      <c r="D74" s="2">
        <f>B74*C74</f>
        <v>4382</v>
      </c>
      <c r="E74" s="2">
        <v>2</v>
      </c>
      <c r="F74" s="2">
        <f>D74*E74</f>
        <v>8764</v>
      </c>
      <c r="G74" s="3">
        <f>F74/B72</f>
        <v>2191</v>
      </c>
    </row>
    <row r="75" spans="1:7" x14ac:dyDescent="0.35">
      <c r="A75" s="2" t="s">
        <v>82</v>
      </c>
      <c r="B75" s="2">
        <v>69</v>
      </c>
      <c r="C75" s="2">
        <v>7</v>
      </c>
      <c r="D75" s="2">
        <f t="shared" ref="D75" si="2">B75*C75</f>
        <v>483</v>
      </c>
      <c r="E75" s="2">
        <v>2</v>
      </c>
      <c r="F75" s="2">
        <f>D75*E75</f>
        <v>966</v>
      </c>
      <c r="G75" s="3">
        <f>F75/B72</f>
        <v>241.5</v>
      </c>
    </row>
    <row r="76" spans="1:7" x14ac:dyDescent="0.35">
      <c r="A76" s="9" t="s">
        <v>88</v>
      </c>
      <c r="B76" s="9" t="s">
        <v>90</v>
      </c>
      <c r="C76" s="9" t="s">
        <v>3</v>
      </c>
      <c r="D76" s="9" t="s">
        <v>83</v>
      </c>
      <c r="E76" s="9"/>
      <c r="F76" s="9"/>
      <c r="G76" s="9" t="s">
        <v>85</v>
      </c>
    </row>
    <row r="77" spans="1:7" x14ac:dyDescent="0.35">
      <c r="A77" s="2" t="s">
        <v>89</v>
      </c>
      <c r="B77" s="2">
        <f>650+(3*80)</f>
        <v>890</v>
      </c>
      <c r="C77" s="2">
        <v>2</v>
      </c>
      <c r="D77" s="2">
        <f>B77*C77</f>
        <v>1780</v>
      </c>
      <c r="E77" s="2"/>
      <c r="F77" s="2"/>
      <c r="G77" s="2">
        <f>D77/B72</f>
        <v>445</v>
      </c>
    </row>
    <row r="78" spans="1:7" x14ac:dyDescent="0.35">
      <c r="A78" s="9" t="s">
        <v>91</v>
      </c>
      <c r="B78" s="9"/>
      <c r="C78" s="9"/>
      <c r="D78" s="9"/>
      <c r="E78" s="9"/>
      <c r="F78" s="9"/>
      <c r="G78" s="13">
        <f>G74+G75+G77</f>
        <v>2877.5</v>
      </c>
    </row>
    <row r="79" spans="1:7" x14ac:dyDescent="0.35">
      <c r="A79" s="32" t="s">
        <v>92</v>
      </c>
    </row>
  </sheetData>
  <hyperlinks>
    <hyperlink ref="A2" r:id="rId1" display="http://www.dronninglundcup.com/"/>
    <hyperlink ref="F41" r:id="rId2"/>
  </hyperlinks>
  <pageMargins left="0.7" right="0.7" top="0.75" bottom="0.75" header="0.3" footer="0.3"/>
  <pageSetup paperSize="9" orientation="portrait" horizontalDpi="4294967293" verticalDpi="4294967293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E1" sqref="E1"/>
    </sheetView>
  </sheetViews>
  <sheetFormatPr baseColWidth="10" defaultRowHeight="14.5" x14ac:dyDescent="0.35"/>
  <cols>
    <col min="2" max="2" width="12.26953125" bestFit="1" customWidth="1"/>
  </cols>
  <sheetData>
    <row r="1" spans="1:3" x14ac:dyDescent="0.35">
      <c r="A1" s="9"/>
      <c r="B1" s="9"/>
      <c r="C1" s="9" t="s">
        <v>75</v>
      </c>
    </row>
    <row r="2" spans="1:3" x14ac:dyDescent="0.35">
      <c r="A2" s="2" t="s">
        <v>76</v>
      </c>
      <c r="B2" s="2" t="s">
        <v>77</v>
      </c>
      <c r="C2" s="2">
        <v>626</v>
      </c>
    </row>
    <row r="3" spans="1:3" x14ac:dyDescent="0.35">
      <c r="A3" s="2" t="s">
        <v>78</v>
      </c>
      <c r="B3" s="2" t="s">
        <v>79</v>
      </c>
      <c r="C3" s="2">
        <v>69</v>
      </c>
    </row>
    <row r="4" spans="1:3" x14ac:dyDescent="0.35">
      <c r="A4" s="9"/>
      <c r="B4" s="9"/>
      <c r="C4" s="9">
        <f>SUM(C2:C3)</f>
        <v>695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oversikt</vt:lpstr>
      <vt:lpstr>info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Toril D. Hjelseth</dc:creator>
  <cp:lastModifiedBy>Toril D. Hjelseth</cp:lastModifiedBy>
  <dcterms:created xsi:type="dcterms:W3CDTF">2016-10-27T16:21:52Z</dcterms:created>
  <dcterms:modified xsi:type="dcterms:W3CDTF">2016-10-31T23:23:32Z</dcterms:modified>
</cp:coreProperties>
</file>