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Erik Bøhleng\Documents\Skitrener HSK\2019-2020\"/>
    </mc:Choice>
  </mc:AlternateContent>
  <xr:revisionPtr revIDLastSave="0" documentId="13_ncr:1_{038AF109-2C4E-4514-8E1B-25A69BBDAE32}" xr6:coauthVersionLast="44" xr6:coauthVersionMax="44" xr10:uidLastSave="{00000000-0000-0000-0000-000000000000}"/>
  <bookViews>
    <workbookView xWindow="-120" yWindow="-120" windowWidth="20730" windowHeight="11160" tabRatio="788" xr2:uid="{00000000-000D-0000-FFFF-FFFF00000000}"/>
  </bookViews>
  <sheets>
    <sheet name="Kalender" sheetId="14" r:id="rId1"/>
  </sheets>
  <definedNames>
    <definedName name="Calendar10Month">Kalender!$C$127</definedName>
    <definedName name="Calendar10MonthOption">MATCH(Calendar10Month,Måneder,0)</definedName>
    <definedName name="Calendar10Year">Kalender!$B$127</definedName>
    <definedName name="Calendar11Month">Kalender!$C$141</definedName>
    <definedName name="Calendar11MonthOption">MATCH(Calendar11Month,Måneder,0)</definedName>
    <definedName name="Calendar11Year">Kalender!$B$141</definedName>
    <definedName name="Calendar12Month">Kalender!$C$155</definedName>
    <definedName name="Calendar12MonthOption">MATCH(Calendar12Month,Måneder,0)</definedName>
    <definedName name="Calendar12Year">Kalender!$B$155</definedName>
    <definedName name="Calendar1Month">Kalender!$C$1</definedName>
    <definedName name="Calendar1MonthOption">MATCH(Calendar1Month,Måneder,0)</definedName>
    <definedName name="Calendar1Year">Kalender!$B$1</definedName>
    <definedName name="Calendar2Month">Kalender!$C$15</definedName>
    <definedName name="Calendar2MonthOption">MATCH(Calendar2Month,Måneder,0)</definedName>
    <definedName name="Calendar2Year">Kalender!$B$15</definedName>
    <definedName name="Calendar3Month">Kalender!$C$29</definedName>
    <definedName name="Calendar3MonthOption">MATCH(Calendar3Month,Måneder,0)</definedName>
    <definedName name="Calendar3Year">Kalender!$B$29</definedName>
    <definedName name="Calendar4Month">Kalender!$C$43</definedName>
    <definedName name="Calendar4MonthOption">MATCH(Calendar4Month,Måneder,0)</definedName>
    <definedName name="Calendar4Year">Kalender!$B$43</definedName>
    <definedName name="Calendar5Month">Kalender!$C$57</definedName>
    <definedName name="Calendar5MonthOption">MATCH(Calendar5Month,Måneder,0)</definedName>
    <definedName name="Calendar5Year">Kalender!$B$57</definedName>
    <definedName name="Calendar6Month">Kalender!$C$71</definedName>
    <definedName name="Calendar6MonthOption">MATCH(Calendar6Month,Måneder,0)</definedName>
    <definedName name="Calendar6Year">Kalender!$B$71</definedName>
    <definedName name="Calendar7Month">Kalender!$C$85</definedName>
    <definedName name="Calendar7MonthOption">MATCH(Calendar7Month,Måneder,0)</definedName>
    <definedName name="Calendar7Year">Kalender!$B$85</definedName>
    <definedName name="Calendar8Month">Kalender!$C$99</definedName>
    <definedName name="Calendar8MonthOption">MATCH(Calendar8Month,Måneder,0)</definedName>
    <definedName name="Calendar8Year">Kalender!$B$99</definedName>
    <definedName name="Calendar9Month">Kalender!$C$113</definedName>
    <definedName name="Calendar9MonthOption">MATCH(Calendar9Month,Måneder,0)</definedName>
    <definedName name="Calendar9Year">Kalender!$B$113</definedName>
    <definedName name="Dager">{0,1,2,3,4,5,6}</definedName>
    <definedName name="Måneder">{"Januar","Februar","Mars","April","Mai","Juni","Juli","August","September","Oktober","November","Desember"}</definedName>
    <definedName name="Ukedager">{"MANDAG","TIRSDAG","ONSDAG","TORSDAG","FREDAG","LØRDAG","SØNDAG"}</definedName>
    <definedName name="_xlnm.Print_Area" localSheetId="0">Kalender!$B$1:$I$168</definedName>
    <definedName name="WeekdayOption">MATCH(WeekStart,Ukedager,0)+10</definedName>
    <definedName name="WeekStart">Kalender!$B$2</definedName>
    <definedName name="WeekStartValue">IF(WeekStart="MANDAG",2,1)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C15" i="14" s="1"/>
  <c r="B13" i="14" l="1" a="1"/>
  <c r="B11" i="14" a="1"/>
  <c r="B9" i="14" a="1"/>
  <c r="B7" i="14" a="1"/>
  <c r="B5" i="14" a="1"/>
  <c r="B3" i="14" a="1"/>
  <c r="B15" i="14"/>
  <c r="C29" i="14" s="1"/>
  <c r="H3" i="14" l="1"/>
  <c r="G3" i="14"/>
  <c r="F3" i="14"/>
  <c r="E3" i="14"/>
  <c r="D3" i="14"/>
  <c r="C3" i="14"/>
  <c r="B3" i="14"/>
  <c r="H5" i="14"/>
  <c r="G5" i="14"/>
  <c r="F5" i="14"/>
  <c r="E5" i="14"/>
  <c r="D5" i="14"/>
  <c r="C5" i="14"/>
  <c r="B5" i="14"/>
  <c r="H7" i="14"/>
  <c r="G7" i="14"/>
  <c r="F7" i="14"/>
  <c r="E7" i="14"/>
  <c r="D7" i="14"/>
  <c r="C7" i="14"/>
  <c r="B7" i="14"/>
  <c r="H9" i="14"/>
  <c r="G9" i="14"/>
  <c r="F9" i="14"/>
  <c r="E9" i="14"/>
  <c r="D9" i="14"/>
  <c r="C9" i="14"/>
  <c r="B9" i="14"/>
  <c r="H11" i="14"/>
  <c r="G11" i="14"/>
  <c r="F11" i="14"/>
  <c r="E11" i="14"/>
  <c r="D11" i="14"/>
  <c r="C11" i="14"/>
  <c r="B11" i="14"/>
  <c r="C13" i="14"/>
  <c r="B13" i="14"/>
  <c r="B27" i="14" a="1"/>
  <c r="C27" i="14" l="1"/>
  <c r="B27" i="14"/>
  <c r="B17" i="14" a="1"/>
  <c r="B19" i="14" a="1"/>
  <c r="B21" i="14" a="1"/>
  <c r="B23" i="14" a="1"/>
  <c r="B25" i="14" a="1"/>
  <c r="H2" i="14"/>
  <c r="C2" i="14"/>
  <c r="D2" i="14"/>
  <c r="F2" i="14"/>
  <c r="E2" i="14"/>
  <c r="G2" i="14"/>
  <c r="B29" i="14"/>
  <c r="C43" i="14" l="1"/>
  <c r="B41" i="14" a="1"/>
  <c r="B39" i="14" a="1"/>
  <c r="B37" i="14" a="1"/>
  <c r="B35" i="14" a="1"/>
  <c r="B33" i="14" a="1"/>
  <c r="B31" i="14" a="1"/>
  <c r="H25" i="14"/>
  <c r="G25" i="14"/>
  <c r="F25" i="14"/>
  <c r="E25" i="14"/>
  <c r="D25" i="14"/>
  <c r="C25" i="14"/>
  <c r="B25" i="14"/>
  <c r="H23" i="14"/>
  <c r="G23" i="14"/>
  <c r="F23" i="14"/>
  <c r="E23" i="14"/>
  <c r="D23" i="14"/>
  <c r="C23" i="14"/>
  <c r="B23" i="14"/>
  <c r="H21" i="14"/>
  <c r="G21" i="14"/>
  <c r="F21" i="14"/>
  <c r="E21" i="14"/>
  <c r="D21" i="14"/>
  <c r="C21" i="14"/>
  <c r="B21" i="14"/>
  <c r="H19" i="14"/>
  <c r="G19" i="14"/>
  <c r="F19" i="14"/>
  <c r="E19" i="14"/>
  <c r="D19" i="14"/>
  <c r="C19" i="14"/>
  <c r="B19" i="14"/>
  <c r="H17" i="14"/>
  <c r="H16" i="14" s="1"/>
  <c r="G17" i="14"/>
  <c r="G16" i="14" s="1"/>
  <c r="F17" i="14"/>
  <c r="F16" i="14" s="1"/>
  <c r="E17" i="14"/>
  <c r="E16" i="14" s="1"/>
  <c r="D17" i="14"/>
  <c r="C17" i="14"/>
  <c r="C16" i="14" s="1"/>
  <c r="B17" i="14"/>
  <c r="B16" i="14" s="1"/>
  <c r="B43" i="14"/>
  <c r="D16" i="14"/>
  <c r="C57" i="14" l="1"/>
  <c r="B55" i="14" a="1"/>
  <c r="B53" i="14" a="1"/>
  <c r="B51" i="14" a="1"/>
  <c r="B49" i="14" a="1"/>
  <c r="B47" i="14" a="1"/>
  <c r="B45" i="14" a="1"/>
  <c r="H31" i="14"/>
  <c r="H30" i="14" s="1"/>
  <c r="G31" i="14"/>
  <c r="G30" i="14" s="1"/>
  <c r="F31" i="14"/>
  <c r="F30" i="14" s="1"/>
  <c r="E31" i="14"/>
  <c r="E30" i="14" s="1"/>
  <c r="D31" i="14"/>
  <c r="D30" i="14" s="1"/>
  <c r="C31" i="14"/>
  <c r="C30" i="14" s="1"/>
  <c r="B31" i="14"/>
  <c r="B30" i="14" s="1"/>
  <c r="H33" i="14"/>
  <c r="G33" i="14"/>
  <c r="F33" i="14"/>
  <c r="E33" i="14"/>
  <c r="D33" i="14"/>
  <c r="C33" i="14"/>
  <c r="B33" i="14"/>
  <c r="H35" i="14"/>
  <c r="G35" i="14"/>
  <c r="F35" i="14"/>
  <c r="E35" i="14"/>
  <c r="D35" i="14"/>
  <c r="C35" i="14"/>
  <c r="B35" i="14"/>
  <c r="H37" i="14"/>
  <c r="G37" i="14"/>
  <c r="F37" i="14"/>
  <c r="E37" i="14"/>
  <c r="D37" i="14"/>
  <c r="C37" i="14"/>
  <c r="B37" i="14"/>
  <c r="H39" i="14"/>
  <c r="G39" i="14"/>
  <c r="F39" i="14"/>
  <c r="E39" i="14"/>
  <c r="D39" i="14"/>
  <c r="C39" i="14"/>
  <c r="B39" i="14"/>
  <c r="C41" i="14"/>
  <c r="B41" i="14"/>
  <c r="B57" i="14"/>
  <c r="C71" i="14" l="1"/>
  <c r="B69" i="14" a="1"/>
  <c r="B67" i="14" a="1"/>
  <c r="B65" i="14" a="1"/>
  <c r="B63" i="14" a="1"/>
  <c r="B61" i="14" a="1"/>
  <c r="B59" i="14" a="1"/>
  <c r="H45" i="14"/>
  <c r="H44" i="14" s="1"/>
  <c r="G45" i="14"/>
  <c r="G44" i="14" s="1"/>
  <c r="F45" i="14"/>
  <c r="F44" i="14" s="1"/>
  <c r="E45" i="14"/>
  <c r="E44" i="14" s="1"/>
  <c r="D45" i="14"/>
  <c r="D44" i="14" s="1"/>
  <c r="C45" i="14"/>
  <c r="B45" i="14"/>
  <c r="B44" i="14" s="1"/>
  <c r="H47" i="14"/>
  <c r="G47" i="14"/>
  <c r="F47" i="14"/>
  <c r="E47" i="14"/>
  <c r="D47" i="14"/>
  <c r="C47" i="14"/>
  <c r="B47" i="14"/>
  <c r="H49" i="14"/>
  <c r="G49" i="14"/>
  <c r="F49" i="14"/>
  <c r="E49" i="14"/>
  <c r="D49" i="14"/>
  <c r="C49" i="14"/>
  <c r="B49" i="14"/>
  <c r="H51" i="14"/>
  <c r="G51" i="14"/>
  <c r="F51" i="14"/>
  <c r="E51" i="14"/>
  <c r="D51" i="14"/>
  <c r="C51" i="14"/>
  <c r="B51" i="14"/>
  <c r="H53" i="14"/>
  <c r="G53" i="14"/>
  <c r="F53" i="14"/>
  <c r="E53" i="14"/>
  <c r="D53" i="14"/>
  <c r="C53" i="14"/>
  <c r="B53" i="14"/>
  <c r="C55" i="14"/>
  <c r="B55" i="14"/>
  <c r="C44" i="14"/>
  <c r="B71" i="14"/>
  <c r="C85" i="14" l="1"/>
  <c r="B83" i="14" a="1"/>
  <c r="B81" i="14" a="1"/>
  <c r="B79" i="14" a="1"/>
  <c r="B77" i="14" a="1"/>
  <c r="B75" i="14" a="1"/>
  <c r="B73" i="14" a="1"/>
  <c r="H59" i="14"/>
  <c r="H58" i="14" s="1"/>
  <c r="G59" i="14"/>
  <c r="G58" i="14" s="1"/>
  <c r="F59" i="14"/>
  <c r="F58" i="14" s="1"/>
  <c r="E59" i="14"/>
  <c r="E58" i="14" s="1"/>
  <c r="D59" i="14"/>
  <c r="D58" i="14" s="1"/>
  <c r="C59" i="14"/>
  <c r="C58" i="14" s="1"/>
  <c r="B59" i="14"/>
  <c r="B58" i="14" s="1"/>
  <c r="H61" i="14"/>
  <c r="G61" i="14"/>
  <c r="F61" i="14"/>
  <c r="E61" i="14"/>
  <c r="D61" i="14"/>
  <c r="C61" i="14"/>
  <c r="B61" i="14"/>
  <c r="H63" i="14"/>
  <c r="G63" i="14"/>
  <c r="F63" i="14"/>
  <c r="E63" i="14"/>
  <c r="D63" i="14"/>
  <c r="C63" i="14"/>
  <c r="B63" i="14"/>
  <c r="H65" i="14"/>
  <c r="G65" i="14"/>
  <c r="F65" i="14"/>
  <c r="E65" i="14"/>
  <c r="D65" i="14"/>
  <c r="C65" i="14"/>
  <c r="B65" i="14"/>
  <c r="H67" i="14"/>
  <c r="G67" i="14"/>
  <c r="F67" i="14"/>
  <c r="E67" i="14"/>
  <c r="D67" i="14"/>
  <c r="C67" i="14"/>
  <c r="B67" i="14"/>
  <c r="C69" i="14"/>
  <c r="B69" i="14"/>
  <c r="B85" i="14"/>
  <c r="C99" i="14" s="1"/>
  <c r="B97" i="14" l="1" a="1"/>
  <c r="B95" i="14" a="1"/>
  <c r="B93" i="14" a="1"/>
  <c r="B91" i="14" a="1"/>
  <c r="B89" i="14" a="1"/>
  <c r="B87" i="14" a="1"/>
  <c r="H73" i="14"/>
  <c r="H72" i="14" s="1"/>
  <c r="G73" i="14"/>
  <c r="G72" i="14" s="1"/>
  <c r="F73" i="14"/>
  <c r="F72" i="14" s="1"/>
  <c r="E73" i="14"/>
  <c r="E72" i="14" s="1"/>
  <c r="D73" i="14"/>
  <c r="D72" i="14" s="1"/>
  <c r="C73" i="14"/>
  <c r="C72" i="14" s="1"/>
  <c r="B73" i="14"/>
  <c r="B72" i="14" s="1"/>
  <c r="H75" i="14"/>
  <c r="G75" i="14"/>
  <c r="F75" i="14"/>
  <c r="E75" i="14"/>
  <c r="D75" i="14"/>
  <c r="C75" i="14"/>
  <c r="B75" i="14"/>
  <c r="H77" i="14"/>
  <c r="G77" i="14"/>
  <c r="F77" i="14"/>
  <c r="E77" i="14"/>
  <c r="D77" i="14"/>
  <c r="C77" i="14"/>
  <c r="B77" i="14"/>
  <c r="H79" i="14"/>
  <c r="G79" i="14"/>
  <c r="F79" i="14"/>
  <c r="E79" i="14"/>
  <c r="D79" i="14"/>
  <c r="C79" i="14"/>
  <c r="B79" i="14"/>
  <c r="H81" i="14"/>
  <c r="G81" i="14"/>
  <c r="F81" i="14"/>
  <c r="E81" i="14"/>
  <c r="D81" i="14"/>
  <c r="C81" i="14"/>
  <c r="B81" i="14"/>
  <c r="C83" i="14"/>
  <c r="B83" i="14"/>
  <c r="B99" i="14"/>
  <c r="C113" i="14" s="1"/>
  <c r="B111" i="14" l="1" a="1"/>
  <c r="B109" i="14" a="1"/>
  <c r="B107" i="14" a="1"/>
  <c r="B105" i="14" a="1"/>
  <c r="B103" i="14" a="1"/>
  <c r="B101" i="14" a="1"/>
  <c r="H87" i="14"/>
  <c r="H86" i="14" s="1"/>
  <c r="G87" i="14"/>
  <c r="G86" i="14" s="1"/>
  <c r="F87" i="14"/>
  <c r="F86" i="14" s="1"/>
  <c r="E87" i="14"/>
  <c r="E86" i="14" s="1"/>
  <c r="D87" i="14"/>
  <c r="D86" i="14" s="1"/>
  <c r="C87" i="14"/>
  <c r="C86" i="14" s="1"/>
  <c r="B87" i="14"/>
  <c r="B86" i="14" s="1"/>
  <c r="H89" i="14"/>
  <c r="G89" i="14"/>
  <c r="F89" i="14"/>
  <c r="E89" i="14"/>
  <c r="D89" i="14"/>
  <c r="C89" i="14"/>
  <c r="B89" i="14"/>
  <c r="H91" i="14"/>
  <c r="G91" i="14"/>
  <c r="F91" i="14"/>
  <c r="E91" i="14"/>
  <c r="D91" i="14"/>
  <c r="C91" i="14"/>
  <c r="B91" i="14"/>
  <c r="H93" i="14"/>
  <c r="G93" i="14"/>
  <c r="F93" i="14"/>
  <c r="E93" i="14"/>
  <c r="D93" i="14"/>
  <c r="C93" i="14"/>
  <c r="B93" i="14"/>
  <c r="H95" i="14"/>
  <c r="G95" i="14"/>
  <c r="F95" i="14"/>
  <c r="E95" i="14"/>
  <c r="D95" i="14"/>
  <c r="C95" i="14"/>
  <c r="B95" i="14"/>
  <c r="C97" i="14"/>
  <c r="B97" i="14"/>
  <c r="B113" i="14"/>
  <c r="C127" i="14" s="1"/>
  <c r="B125" i="14" l="1" a="1"/>
  <c r="B123" i="14" a="1"/>
  <c r="B121" i="14" a="1"/>
  <c r="B119" i="14" a="1"/>
  <c r="B117" i="14" a="1"/>
  <c r="B115" i="14" a="1"/>
  <c r="H101" i="14"/>
  <c r="H100" i="14" s="1"/>
  <c r="G101" i="14"/>
  <c r="G100" i="14" s="1"/>
  <c r="F101" i="14"/>
  <c r="E101" i="14"/>
  <c r="E100" i="14" s="1"/>
  <c r="D101" i="14"/>
  <c r="D100" i="14" s="1"/>
  <c r="C101" i="14"/>
  <c r="B101" i="14"/>
  <c r="B100" i="14" s="1"/>
  <c r="H103" i="14"/>
  <c r="G103" i="14"/>
  <c r="F103" i="14"/>
  <c r="E103" i="14"/>
  <c r="D103" i="14"/>
  <c r="C103" i="14"/>
  <c r="B103" i="14"/>
  <c r="H105" i="14"/>
  <c r="G105" i="14"/>
  <c r="F105" i="14"/>
  <c r="E105" i="14"/>
  <c r="D105" i="14"/>
  <c r="C105" i="14"/>
  <c r="B105" i="14"/>
  <c r="H107" i="14"/>
  <c r="G107" i="14"/>
  <c r="F107" i="14"/>
  <c r="E107" i="14"/>
  <c r="D107" i="14"/>
  <c r="C107" i="14"/>
  <c r="B107" i="14"/>
  <c r="H109" i="14"/>
  <c r="G109" i="14"/>
  <c r="F109" i="14"/>
  <c r="E109" i="14"/>
  <c r="D109" i="14"/>
  <c r="C109" i="14"/>
  <c r="B109" i="14"/>
  <c r="C111" i="14"/>
  <c r="B111" i="14"/>
  <c r="C100" i="14"/>
  <c r="F100" i="14"/>
  <c r="B127" i="14"/>
  <c r="C141" i="14" s="1"/>
  <c r="B139" i="14" l="1" a="1"/>
  <c r="B137" i="14" a="1"/>
  <c r="B135" i="14" a="1"/>
  <c r="B133" i="14" a="1"/>
  <c r="B131" i="14" a="1"/>
  <c r="B129" i="14" a="1"/>
  <c r="H115" i="14"/>
  <c r="H114" i="14" s="1"/>
  <c r="G115" i="14"/>
  <c r="G114" i="14" s="1"/>
  <c r="F115" i="14"/>
  <c r="F114" i="14" s="1"/>
  <c r="E115" i="14"/>
  <c r="E114" i="14" s="1"/>
  <c r="D115" i="14"/>
  <c r="D114" i="14" s="1"/>
  <c r="C115" i="14"/>
  <c r="B115" i="14"/>
  <c r="B114" i="14" s="1"/>
  <c r="H117" i="14"/>
  <c r="G117" i="14"/>
  <c r="F117" i="14"/>
  <c r="E117" i="14"/>
  <c r="D117" i="14"/>
  <c r="C117" i="14"/>
  <c r="B117" i="14"/>
  <c r="H119" i="14"/>
  <c r="G119" i="14"/>
  <c r="F119" i="14"/>
  <c r="E119" i="14"/>
  <c r="D119" i="14"/>
  <c r="C119" i="14"/>
  <c r="B119" i="14"/>
  <c r="H121" i="14"/>
  <c r="G121" i="14"/>
  <c r="F121" i="14"/>
  <c r="E121" i="14"/>
  <c r="D121" i="14"/>
  <c r="C121" i="14"/>
  <c r="B121" i="14"/>
  <c r="H123" i="14"/>
  <c r="G123" i="14"/>
  <c r="F123" i="14"/>
  <c r="E123" i="14"/>
  <c r="D123" i="14"/>
  <c r="C123" i="14"/>
  <c r="B123" i="14"/>
  <c r="C125" i="14"/>
  <c r="B125" i="14"/>
  <c r="C114" i="14"/>
  <c r="B141" i="14"/>
  <c r="C155" i="14" s="1"/>
  <c r="B153" i="14" l="1" a="1"/>
  <c r="B151" i="14" a="1"/>
  <c r="B149" i="14" a="1"/>
  <c r="B147" i="14" a="1"/>
  <c r="B145" i="14" a="1"/>
  <c r="B143" i="14" a="1"/>
  <c r="H129" i="14"/>
  <c r="H128" i="14" s="1"/>
  <c r="G129" i="14"/>
  <c r="G128" i="14" s="1"/>
  <c r="F129" i="14"/>
  <c r="F128" i="14" s="1"/>
  <c r="E129" i="14"/>
  <c r="E128" i="14" s="1"/>
  <c r="D129" i="14"/>
  <c r="D128" i="14" s="1"/>
  <c r="C129" i="14"/>
  <c r="B129" i="14"/>
  <c r="B128" i="14" s="1"/>
  <c r="H131" i="14"/>
  <c r="G131" i="14"/>
  <c r="F131" i="14"/>
  <c r="E131" i="14"/>
  <c r="D131" i="14"/>
  <c r="C131" i="14"/>
  <c r="B131" i="14"/>
  <c r="H133" i="14"/>
  <c r="G133" i="14"/>
  <c r="F133" i="14"/>
  <c r="E133" i="14"/>
  <c r="D133" i="14"/>
  <c r="C133" i="14"/>
  <c r="B133" i="14"/>
  <c r="H135" i="14"/>
  <c r="G135" i="14"/>
  <c r="F135" i="14"/>
  <c r="E135" i="14"/>
  <c r="D135" i="14"/>
  <c r="C135" i="14"/>
  <c r="B135" i="14"/>
  <c r="H137" i="14"/>
  <c r="G137" i="14"/>
  <c r="F137" i="14"/>
  <c r="E137" i="14"/>
  <c r="D137" i="14"/>
  <c r="C137" i="14"/>
  <c r="B137" i="14"/>
  <c r="C139" i="14"/>
  <c r="B139" i="14"/>
  <c r="C128" i="14"/>
  <c r="B155" i="14"/>
  <c r="B167" i="14" l="1" a="1"/>
  <c r="B165" i="14" a="1"/>
  <c r="B163" i="14" a="1"/>
  <c r="B161" i="14" a="1"/>
  <c r="B159" i="14" a="1"/>
  <c r="B157" i="14" a="1"/>
  <c r="H143" i="14"/>
  <c r="H142" i="14" s="1"/>
  <c r="G143" i="14"/>
  <c r="G142" i="14" s="1"/>
  <c r="F143" i="14"/>
  <c r="F142" i="14" s="1"/>
  <c r="E143" i="14"/>
  <c r="E142" i="14" s="1"/>
  <c r="D143" i="14"/>
  <c r="D142" i="14" s="1"/>
  <c r="C143" i="14"/>
  <c r="C142" i="14" s="1"/>
  <c r="B143" i="14"/>
  <c r="B142" i="14" s="1"/>
  <c r="H145" i="14"/>
  <c r="G145" i="14"/>
  <c r="F145" i="14"/>
  <c r="E145" i="14"/>
  <c r="D145" i="14"/>
  <c r="C145" i="14"/>
  <c r="B145" i="14"/>
  <c r="H147" i="14"/>
  <c r="G147" i="14"/>
  <c r="F147" i="14"/>
  <c r="E147" i="14"/>
  <c r="D147" i="14"/>
  <c r="C147" i="14"/>
  <c r="B147" i="14"/>
  <c r="H149" i="14"/>
  <c r="G149" i="14"/>
  <c r="F149" i="14"/>
  <c r="E149" i="14"/>
  <c r="D149" i="14"/>
  <c r="C149" i="14"/>
  <c r="B149" i="14"/>
  <c r="H151" i="14"/>
  <c r="G151" i="14"/>
  <c r="F151" i="14"/>
  <c r="E151" i="14"/>
  <c r="D151" i="14"/>
  <c r="C151" i="14"/>
  <c r="B151" i="14"/>
  <c r="C153" i="14"/>
  <c r="B153" i="14"/>
  <c r="H157" i="14" l="1"/>
  <c r="H156" i="14" s="1"/>
  <c r="G157" i="14"/>
  <c r="G156" i="14" s="1"/>
  <c r="F157" i="14"/>
  <c r="F156" i="14" s="1"/>
  <c r="E157" i="14"/>
  <c r="E156" i="14" s="1"/>
  <c r="D157" i="14"/>
  <c r="D156" i="14" s="1"/>
  <c r="C157" i="14"/>
  <c r="B157" i="14"/>
  <c r="B156" i="14" s="1"/>
  <c r="H159" i="14"/>
  <c r="G159" i="14"/>
  <c r="F159" i="14"/>
  <c r="E159" i="14"/>
  <c r="D159" i="14"/>
  <c r="C159" i="14"/>
  <c r="B159" i="14"/>
  <c r="H161" i="14"/>
  <c r="G161" i="14"/>
  <c r="F161" i="14"/>
  <c r="E161" i="14"/>
  <c r="D161" i="14"/>
  <c r="C161" i="14"/>
  <c r="B161" i="14"/>
  <c r="H163" i="14"/>
  <c r="G163" i="14"/>
  <c r="F163" i="14"/>
  <c r="E163" i="14"/>
  <c r="D163" i="14"/>
  <c r="C163" i="14"/>
  <c r="B163" i="14"/>
  <c r="H165" i="14"/>
  <c r="G165" i="14"/>
  <c r="F165" i="14"/>
  <c r="E165" i="14"/>
  <c r="D165" i="14"/>
  <c r="C165" i="14"/>
  <c r="B165" i="14"/>
  <c r="C167" i="14"/>
  <c r="B167" i="14"/>
  <c r="C156" i="14"/>
</calcChain>
</file>

<file path=xl/sharedStrings.xml><?xml version="1.0" encoding="utf-8"?>
<sst xmlns="http://schemas.openxmlformats.org/spreadsheetml/2006/main" count="103" uniqueCount="52">
  <si>
    <t>MANDAG</t>
  </si>
  <si>
    <t>Merknader:</t>
  </si>
  <si>
    <t>August</t>
  </si>
  <si>
    <t>Jentesamling Torsby</t>
  </si>
  <si>
    <t>HØSTFERIE</t>
  </si>
  <si>
    <t>Rolig langtur snø eller barmark</t>
  </si>
  <si>
    <t>Samlinger</t>
  </si>
  <si>
    <t>TDH 1</t>
  </si>
  <si>
    <t>TDH 2</t>
  </si>
  <si>
    <t>TDH 3</t>
  </si>
  <si>
    <t>TDH 4</t>
  </si>
  <si>
    <t>Felles rulleskitrening Vikingskipet - Skøyting</t>
  </si>
  <si>
    <t>Ottestad samling</t>
  </si>
  <si>
    <t>Rolig langtur Gåsbu- Erik og Astrid</t>
  </si>
  <si>
    <t>Skirenn</t>
  </si>
  <si>
    <t>Rolig sykkeltur Gåsbu - Erik K</t>
  </si>
  <si>
    <t>Trond borte 30 august RULLESKI - Erik B og Astrid ansvar for økta</t>
  </si>
  <si>
    <t>U Sykkelbirken - rolig langtur Hedmarkstoppen - Erik B</t>
  </si>
  <si>
    <t>Trond på rypejakt - 8 - 22 september. Erik B og Monica ansvarlig rulleskiøkt</t>
  </si>
  <si>
    <t>Ottestadstien LØP</t>
  </si>
  <si>
    <t>Holmenkollen - gjennomgang av løyper</t>
  </si>
  <si>
    <t>18-19.30 FELLESTRENING GUBBESTUA</t>
  </si>
  <si>
    <t>Mulig guttesamling Samski Budor?</t>
  </si>
  <si>
    <t>17.00-18.30. STYRKE KATTA</t>
  </si>
  <si>
    <t>Stavgang Høstbjørg - OVERNATTING Samski Gåsbu</t>
  </si>
  <si>
    <t>OVERNATTING Gåsbu: rolig langtur med avslutning i myra</t>
  </si>
  <si>
    <t>Felles rulleskitrening Vikingskipet, klassisk</t>
  </si>
  <si>
    <t>Felles rulleskitrening Vikingskipet, 18-19.30, skøyting</t>
  </si>
  <si>
    <t>Felles rulleskitrening Vikingskipet, 18-19.30, klassisk</t>
  </si>
  <si>
    <t>Kvennstuguløpet med "lave skuldre". Kl 12.00</t>
  </si>
  <si>
    <t>Himmeltoppen opp - Furuberget, testløp</t>
  </si>
  <si>
    <t>Overnatting bare gutter Team samski?</t>
  </si>
  <si>
    <t xml:space="preserve">Stavgang Høstbjørg, SamSki </t>
  </si>
  <si>
    <t>18-19.30 SamSki HEDMARKS TOPPEN OIL</t>
  </si>
  <si>
    <t>18-19.30 SamSki  HEDMARKS TOPPEN - VSF</t>
  </si>
  <si>
    <t xml:space="preserve"> 18-19.30 SamSki  HEDMARKS TOPPEN - VSF</t>
  </si>
  <si>
    <t>18-19.30 SamSki HEDMARKS TOPPEN - HAMAR og NL</t>
  </si>
  <si>
    <t>18-19.30 SamSki  HEDMARKS TOPPEN: HAMAR og NL</t>
  </si>
  <si>
    <t>Miljøsamling HSK, Skeikampen</t>
  </si>
  <si>
    <t>Barmarksamling Hedmarkskikrets 13-16 år Naterudstilen.</t>
  </si>
  <si>
    <t>Snøsamling Trysil. Åpen samling Hedmark skikrets, 13-16 år</t>
  </si>
  <si>
    <t xml:space="preserve">18-19.30 SamSki </t>
  </si>
  <si>
    <t>Vi evaluerer og setter planen videre. TDH-Tour de Hedmarken</t>
  </si>
  <si>
    <t>Ungdommens Holmenkoll renn - klassisk</t>
  </si>
  <si>
    <t>Ungdommens Holmenkoll renn - skøyting</t>
  </si>
  <si>
    <t>HSK treninger</t>
  </si>
  <si>
    <t>Hard økt tilpasset alle, SamSki</t>
  </si>
  <si>
    <t>Rolig langtur, SamSki</t>
  </si>
  <si>
    <t>Rulleski, SamSki</t>
  </si>
  <si>
    <t>Rolig langtur Ottestadhallen Erik K, kl 10-11.15</t>
  </si>
  <si>
    <t>Rolig langtur, kl 10-11.15</t>
  </si>
  <si>
    <t xml:space="preserve">Rolig langtur,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</si>
</sst>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7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sz val="11"/>
      <name val="Arial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</borders>
  <cellStyleXfs count="13">
    <xf numFmtId="0" fontId="0" fillId="0" borderId="0" applyFill="0" applyBorder="0" applyProtection="0"/>
    <xf numFmtId="0" fontId="15" fillId="3" borderId="0" applyNumberFormat="0" applyBorder="0" applyAlignment="0" applyProtection="0"/>
    <xf numFmtId="0" fontId="9" fillId="0" borderId="0" applyNumberFormat="0" applyFill="0" applyProtection="0">
      <alignment horizontal="left" indent="3"/>
    </xf>
    <xf numFmtId="0" fontId="6" fillId="4" borderId="1" applyNumberFormat="0" applyAlignment="0" applyProtection="0"/>
    <xf numFmtId="0" fontId="7" fillId="5" borderId="2" applyNumberFormat="0" applyProtection="0">
      <alignment vertical="center"/>
    </xf>
    <xf numFmtId="164" fontId="11" fillId="0" borderId="9" applyFill="0" applyProtection="0">
      <alignment horizontal="left" vertical="center" wrapText="1" indent="1"/>
    </xf>
    <xf numFmtId="164" fontId="14" fillId="0" borderId="6" applyFill="0" applyProtection="0">
      <alignment horizontal="left" vertical="top" wrapText="1" indent="1"/>
    </xf>
    <xf numFmtId="164" fontId="3" fillId="0" borderId="0" applyNumberFormat="0" applyFill="0" applyProtection="0">
      <alignment horizontal="left" vertical="top" wrapText="1" indent="1"/>
    </xf>
    <xf numFmtId="164" fontId="13" fillId="0" borderId="8" applyNumberFormat="0" applyFill="0" applyProtection="0">
      <alignment horizontal="left" vertical="center" wrapText="1" indent="1"/>
    </xf>
    <xf numFmtId="0" fontId="8" fillId="6" borderId="0" applyNumberFormat="0" applyBorder="0" applyProtection="0">
      <alignment horizontal="center"/>
    </xf>
    <xf numFmtId="0" fontId="12" fillId="7" borderId="3" applyNumberFormat="0" applyProtection="0">
      <alignment horizontal="left" vertical="center" indent="1"/>
    </xf>
    <xf numFmtId="0" fontId="12" fillId="6" borderId="3" applyNumberFormat="0" applyProtection="0">
      <alignment horizontal="left" indent="1"/>
    </xf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6" borderId="0" xfId="9">
      <alignment horizontal="center"/>
    </xf>
    <xf numFmtId="0" fontId="0" fillId="2" borderId="0" xfId="0" applyFill="1"/>
    <xf numFmtId="0" fontId="5" fillId="0" borderId="0" xfId="0" applyFont="1"/>
    <xf numFmtId="164" fontId="11" fillId="0" borderId="9" xfId="5" applyFill="1">
      <alignment horizontal="left" vertical="center" wrapText="1" indent="1"/>
    </xf>
    <xf numFmtId="164" fontId="11" fillId="0" borderId="4" xfId="5" applyFill="1" applyBorder="1">
      <alignment horizontal="left" vertical="center" wrapText="1" indent="1"/>
    </xf>
    <xf numFmtId="0" fontId="9" fillId="0" borderId="0" xfId="2">
      <alignment horizontal="left" indent="3"/>
    </xf>
    <xf numFmtId="0" fontId="12" fillId="7" borderId="3" xfId="10" applyAlignment="1">
      <alignment horizontal="left" vertical="center" indent="1"/>
    </xf>
    <xf numFmtId="0" fontId="12" fillId="6" borderId="3" xfId="11" applyAlignment="1">
      <alignment horizontal="left" vertical="center" indent="1"/>
    </xf>
    <xf numFmtId="0" fontId="0" fillId="2" borderId="0" xfId="0" applyFill="1" applyBorder="1"/>
    <xf numFmtId="0" fontId="14" fillId="0" borderId="6" xfId="6" applyNumberFormat="1" applyFill="1">
      <alignment horizontal="left" vertical="top" wrapText="1" indent="1"/>
    </xf>
    <xf numFmtId="0" fontId="14" fillId="0" borderId="5" xfId="6" applyNumberFormat="1" applyFill="1" applyBorder="1">
      <alignment horizontal="left" vertical="top" wrapText="1" indent="1"/>
    </xf>
    <xf numFmtId="0" fontId="14" fillId="0" borderId="7" xfId="6" applyNumberFormat="1" applyFill="1" applyBorder="1">
      <alignment horizontal="left" vertical="top" wrapText="1" indent="1"/>
    </xf>
    <xf numFmtId="0" fontId="0" fillId="9" borderId="0" xfId="0" applyFill="1"/>
    <xf numFmtId="0" fontId="0" fillId="10" borderId="0" xfId="0" applyFill="1"/>
    <xf numFmtId="0" fontId="14" fillId="0" borderId="0" xfId="6" applyNumberFormat="1" applyFill="1" applyBorder="1" applyAlignment="1">
      <alignment horizontal="left" vertical="top" indent="1"/>
    </xf>
    <xf numFmtId="0" fontId="14" fillId="10" borderId="6" xfId="6" applyNumberFormat="1" applyFill="1">
      <alignment horizontal="left" vertical="top" wrapText="1" indent="1"/>
    </xf>
    <xf numFmtId="0" fontId="14" fillId="8" borderId="5" xfId="6" applyNumberFormat="1" applyFill="1" applyBorder="1">
      <alignment horizontal="left" vertical="top" wrapText="1" indent="1"/>
    </xf>
    <xf numFmtId="0" fontId="14" fillId="9" borderId="6" xfId="6" applyNumberFormat="1" applyFill="1">
      <alignment horizontal="left" vertical="top" wrapText="1" indent="1"/>
    </xf>
    <xf numFmtId="0" fontId="0" fillId="11" borderId="0" xfId="0" applyFill="1"/>
    <xf numFmtId="0" fontId="14" fillId="11" borderId="6" xfId="6" applyNumberFormat="1" applyFill="1">
      <alignment horizontal="left" vertical="top" wrapText="1" indent="1"/>
    </xf>
    <xf numFmtId="0" fontId="16" fillId="9" borderId="6" xfId="6" applyNumberFormat="1" applyFont="1" applyFill="1">
      <alignment horizontal="left" vertical="top" wrapText="1" indent="1"/>
    </xf>
    <xf numFmtId="0" fontId="0" fillId="12" borderId="0" xfId="0" applyFont="1" applyFill="1"/>
    <xf numFmtId="0" fontId="14" fillId="8" borderId="7" xfId="6" applyNumberFormat="1" applyFill="1" applyBorder="1">
      <alignment horizontal="left" vertical="top" wrapText="1" indent="1"/>
    </xf>
    <xf numFmtId="0" fontId="14" fillId="12" borderId="6" xfId="6" applyNumberFormat="1" applyFill="1">
      <alignment horizontal="left" vertical="top" wrapText="1" indent="1"/>
    </xf>
    <xf numFmtId="0" fontId="14" fillId="12" borderId="0" xfId="6" applyNumberFormat="1" applyFill="1" applyBorder="1">
      <alignment horizontal="left" vertical="top" wrapText="1" indent="1"/>
    </xf>
    <xf numFmtId="0" fontId="0" fillId="13" borderId="0" xfId="0" applyFill="1"/>
    <xf numFmtId="0" fontId="14" fillId="13" borderId="6" xfId="6" applyNumberFormat="1" applyFill="1">
      <alignment horizontal="left" vertical="top" wrapText="1" indent="1"/>
    </xf>
    <xf numFmtId="0" fontId="14" fillId="13" borderId="5" xfId="6" applyNumberFormat="1" applyFill="1" applyBorder="1">
      <alignment horizontal="left" vertical="top" wrapText="1" indent="1"/>
    </xf>
    <xf numFmtId="0" fontId="16" fillId="14" borderId="6" xfId="6" applyNumberFormat="1" applyFont="1" applyFill="1">
      <alignment horizontal="left" vertical="top" wrapText="1" indent="1"/>
    </xf>
    <xf numFmtId="0" fontId="14" fillId="14" borderId="6" xfId="6" applyNumberFormat="1" applyFill="1">
      <alignment horizontal="left" vertical="top" wrapText="1" indent="1"/>
    </xf>
    <xf numFmtId="0" fontId="3" fillId="0" borderId="0" xfId="7" applyNumberFormat="1">
      <alignment horizontal="left" vertical="top" wrapText="1" indent="1"/>
    </xf>
    <xf numFmtId="164" fontId="0" fillId="0" borderId="8" xfId="8" applyFont="1" applyBorder="1">
      <alignment horizontal="left" vertical="center" wrapText="1" indent="1"/>
    </xf>
    <xf numFmtId="164" fontId="13" fillId="0" borderId="8" xfId="8" applyBorder="1">
      <alignment horizontal="left" vertical="center" wrapText="1" indent="1"/>
    </xf>
    <xf numFmtId="0" fontId="13" fillId="0" borderId="8" xfId="8" applyNumberFormat="1">
      <alignment horizontal="left" vertical="center" wrapText="1" indent="1"/>
    </xf>
    <xf numFmtId="0" fontId="2" fillId="0" borderId="0" xfId="7" applyNumberFormat="1" applyFont="1">
      <alignment horizontal="left" vertical="top" wrapText="1" indent="1"/>
    </xf>
    <xf numFmtId="164" fontId="13" fillId="0" borderId="8" xfId="8">
      <alignment horizontal="left" vertical="center" wrapText="1" indent="1"/>
    </xf>
    <xf numFmtId="0" fontId="16" fillId="12" borderId="6" xfId="6" applyNumberFormat="1" applyFont="1" applyFill="1">
      <alignment horizontal="left" vertical="top" wrapText="1" indent="1"/>
    </xf>
    <xf numFmtId="0" fontId="1" fillId="0" borderId="0" xfId="7" applyNumberFormat="1" applyFont="1">
      <alignment horizontal="left" vertical="top" wrapText="1" indent="1"/>
    </xf>
    <xf numFmtId="0" fontId="0" fillId="14" borderId="0" xfId="0" applyFill="1"/>
    <xf numFmtId="0" fontId="0" fillId="9" borderId="0" xfId="0" applyFill="1" applyAlignment="1">
      <alignment wrapText="1"/>
    </xf>
    <xf numFmtId="0" fontId="0" fillId="8" borderId="0" xfId="0" applyFill="1" applyAlignment="1">
      <alignment wrapText="1"/>
    </xf>
  </cellXfs>
  <cellStyles count="13">
    <cellStyle name="40 % – uthevingsfarge 1" xfId="1" builtinId="31" customBuiltin="1"/>
    <cellStyle name="Dag" xfId="5" xr:uid="{00000000-0005-0000-0000-000001000000}"/>
    <cellStyle name="Dag, detaljer" xfId="6" xr:uid="{00000000-0005-0000-0000-000002000000}"/>
    <cellStyle name="Kommentarer" xfId="7" xr:uid="{00000000-0005-0000-0000-000003000000}"/>
    <cellStyle name="Merknader, topptekst" xfId="8" xr:uid="{00000000-0005-0000-0000-000004000000}"/>
    <cellStyle name="Normal" xfId="0" builtinId="0" customBuiltin="1"/>
    <cellStyle name="Overskrift 1" xfId="2" builtinId="16" customBuiltin="1"/>
    <cellStyle name="Overskrift 2" xfId="10" builtinId="17" customBuiltin="1"/>
    <cellStyle name="Overskrift 3" xfId="11" builtinId="18" customBuiltin="1"/>
    <cellStyle name="Overskrift 4" xfId="12" builtinId="19" customBuiltin="1"/>
    <cellStyle name="Tittel" xfId="9" builtinId="15" customBuiltin="1"/>
    <cellStyle name="Uthevingsfarge1" xfId="3" builtinId="29" customBuiltin="1"/>
    <cellStyle name="Uthevingsfarge5" xfId="4" builtinId="4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772510</xdr:colOff>
      <xdr:row>5</xdr:row>
      <xdr:rowOff>312323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772CE68-972C-483D-9D6E-D57C6C96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981200"/>
          <a:ext cx="772510" cy="31232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772510</xdr:colOff>
      <xdr:row>5</xdr:row>
      <xdr:rowOff>312323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2B34FB9-2591-4D57-96E3-EF62F621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840" y="1981200"/>
          <a:ext cx="772510" cy="31232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772510</xdr:colOff>
      <xdr:row>5</xdr:row>
      <xdr:rowOff>312323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2F03568-6557-49D6-B7B9-D6C5DB765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981200"/>
          <a:ext cx="772510" cy="31232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772510</xdr:colOff>
      <xdr:row>5</xdr:row>
      <xdr:rowOff>312323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483F2F7-73A0-4F71-8362-0518F53EE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981200"/>
          <a:ext cx="772510" cy="3123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772510</xdr:colOff>
      <xdr:row>5</xdr:row>
      <xdr:rowOff>312323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51A438A4-3224-47FD-BC5E-772ECBAC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580" y="1981200"/>
          <a:ext cx="772510" cy="312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L168"/>
  <sheetViews>
    <sheetView showGridLines="0" tabSelected="1" topLeftCell="A61" zoomScale="90" zoomScaleNormal="90" workbookViewId="0">
      <selection activeCell="G52" sqref="G52"/>
    </sheetView>
  </sheetViews>
  <sheetFormatPr baseColWidth="10"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9.75" customWidth="1"/>
    <col min="10" max="10" width="11.625" customWidth="1"/>
    <col min="14" max="14" width="6.75" customWidth="1"/>
  </cols>
  <sheetData>
    <row r="1" spans="1:10" ht="54" customHeight="1" x14ac:dyDescent="0.7">
      <c r="A1" s="2"/>
      <c r="B1" s="1">
        <f ca="1">YEAR(TODAY())</f>
        <v>2019</v>
      </c>
      <c r="C1" s="6" t="s">
        <v>2</v>
      </c>
      <c r="D1" s="2"/>
      <c r="E1" s="40" t="s">
        <v>46</v>
      </c>
      <c r="F1" s="41" t="s">
        <v>47</v>
      </c>
      <c r="G1" s="14" t="s">
        <v>48</v>
      </c>
      <c r="H1" s="19" t="s">
        <v>6</v>
      </c>
      <c r="I1" s="26" t="s">
        <v>14</v>
      </c>
      <c r="J1" s="39" t="s">
        <v>45</v>
      </c>
    </row>
    <row r="2" spans="1:10" ht="14.25" customHeight="1" x14ac:dyDescent="0.3">
      <c r="A2" s="3"/>
      <c r="B2" s="7" t="s">
        <v>0</v>
      </c>
      <c r="C2" s="8" t="str">
        <f ca="1">UPPER(TEXT(C3,"dddd"))</f>
        <v>TIRSDAG</v>
      </c>
      <c r="D2" s="7" t="str">
        <f t="shared" ref="D2:H2" ca="1" si="0">UPPER(TEXT(D3,"dddd"))</f>
        <v>ONSDAG</v>
      </c>
      <c r="E2" s="8" t="str">
        <f t="shared" ca="1" si="0"/>
        <v>TORSDAG</v>
      </c>
      <c r="F2" s="7" t="str">
        <f t="shared" ca="1" si="0"/>
        <v>FREDAG</v>
      </c>
      <c r="G2" s="8" t="str">
        <f t="shared" ca="1" si="0"/>
        <v>LØRDAG</v>
      </c>
      <c r="H2" s="7" t="str">
        <f t="shared" ca="1" si="0"/>
        <v>SØNDAG</v>
      </c>
    </row>
    <row r="3" spans="1:10" ht="16.5" customHeight="1" x14ac:dyDescent="0.3">
      <c r="B3" s="4">
        <f t="array" aca="1" ref="B3:H3" ca="1">Dager+1+DATE(Calendar1Year,Calendar1MonthOption,1)-WEEKDAY(DATE(Calendar1Year,Calendar1MonthOption,1),WeekdayOption)</f>
        <v>43675</v>
      </c>
      <c r="C3" s="4">
        <f ca="1"/>
        <v>43676</v>
      </c>
      <c r="D3" s="4">
        <f ca="1"/>
        <v>43677</v>
      </c>
      <c r="E3" s="4">
        <f ca="1"/>
        <v>43678</v>
      </c>
      <c r="F3" s="4">
        <f ca="1"/>
        <v>43679</v>
      </c>
      <c r="G3" s="4">
        <f ca="1"/>
        <v>43680</v>
      </c>
      <c r="H3" s="5">
        <f ca="1"/>
        <v>43681</v>
      </c>
    </row>
    <row r="4" spans="1:10" ht="56.25" customHeight="1" x14ac:dyDescent="0.3">
      <c r="B4" s="10"/>
      <c r="C4" s="10"/>
      <c r="D4" s="10"/>
      <c r="E4" s="10"/>
      <c r="F4" s="10"/>
      <c r="G4" s="10"/>
      <c r="H4" s="11"/>
    </row>
    <row r="5" spans="1:10" ht="16.5" customHeight="1" x14ac:dyDescent="0.3">
      <c r="B5" s="4">
        <f t="array" aca="1" ref="B5:H5" ca="1">Dager+8+DATE(Calendar1Year,Calendar1MonthOption,1)-WEEKDAY(DATE(Calendar1Year,Calendar1MonthOption,1),WeekdayOption)</f>
        <v>43682</v>
      </c>
      <c r="C5" s="4">
        <f ca="1"/>
        <v>43683</v>
      </c>
      <c r="D5" s="4">
        <f ca="1"/>
        <v>43684</v>
      </c>
      <c r="E5" s="4">
        <f ca="1"/>
        <v>43685</v>
      </c>
      <c r="F5" s="4">
        <f ca="1"/>
        <v>43686</v>
      </c>
      <c r="G5" s="4">
        <f ca="1"/>
        <v>43687</v>
      </c>
      <c r="H5" s="5">
        <f ca="1"/>
        <v>43688</v>
      </c>
    </row>
    <row r="6" spans="1:10" ht="56.25" customHeight="1" x14ac:dyDescent="0.3">
      <c r="B6" s="10"/>
      <c r="C6" s="10"/>
      <c r="D6" s="10"/>
      <c r="E6" s="10"/>
      <c r="F6" s="10"/>
      <c r="G6" s="10"/>
      <c r="H6" s="10"/>
    </row>
    <row r="7" spans="1:10" ht="16.5" customHeight="1" x14ac:dyDescent="0.3">
      <c r="B7" s="4">
        <f t="array" aca="1" ref="B7:H7" ca="1">Dager+15+DATE(Calendar1Year,Calendar1MonthOption,1)-WEEKDAY(DATE(Calendar1Year,Calendar1MonthOption,1),WeekdayOption)</f>
        <v>43689</v>
      </c>
      <c r="C7" s="4">
        <f ca="1"/>
        <v>43690</v>
      </c>
      <c r="D7" s="4">
        <f ca="1"/>
        <v>43691</v>
      </c>
      <c r="E7" s="4">
        <f ca="1"/>
        <v>43692</v>
      </c>
      <c r="F7" s="4">
        <f ca="1"/>
        <v>43693</v>
      </c>
      <c r="G7" s="4">
        <f ca="1"/>
        <v>43694</v>
      </c>
      <c r="H7" s="5">
        <f ca="1"/>
        <v>43695</v>
      </c>
    </row>
    <row r="8" spans="1:10" ht="56.25" customHeight="1" x14ac:dyDescent="0.3">
      <c r="B8" s="10"/>
      <c r="C8" s="10"/>
      <c r="D8" s="10"/>
      <c r="E8" s="10"/>
      <c r="F8" s="24"/>
      <c r="G8" s="10"/>
      <c r="H8" s="17" t="s">
        <v>13</v>
      </c>
    </row>
    <row r="9" spans="1:10" ht="16.5" customHeight="1" x14ac:dyDescent="0.3">
      <c r="B9" s="4">
        <f t="array" aca="1" ref="B9:H9" ca="1">Dager+22+DATE(Calendar1Year,Calendar1MonthOption,1)-WEEKDAY(DATE(Calendar1Year,Calendar1MonthOption,1),WeekdayOption)</f>
        <v>43696</v>
      </c>
      <c r="C9" s="4">
        <f ca="1"/>
        <v>43697</v>
      </c>
      <c r="D9" s="4">
        <f ca="1"/>
        <v>43698</v>
      </c>
      <c r="E9" s="4">
        <f ca="1"/>
        <v>43699</v>
      </c>
      <c r="F9" s="4">
        <f ca="1"/>
        <v>43700</v>
      </c>
      <c r="G9" s="4">
        <f ca="1"/>
        <v>43701</v>
      </c>
      <c r="H9" s="5">
        <f ca="1"/>
        <v>43702</v>
      </c>
    </row>
    <row r="10" spans="1:10" ht="56.25" customHeight="1" x14ac:dyDescent="0.3">
      <c r="B10" s="10"/>
      <c r="C10" s="10"/>
      <c r="D10" s="10"/>
      <c r="E10" s="10"/>
      <c r="F10" s="16" t="s">
        <v>11</v>
      </c>
      <c r="G10" s="10"/>
      <c r="H10" s="17" t="s">
        <v>15</v>
      </c>
    </row>
    <row r="11" spans="1:10" ht="16.5" customHeight="1" x14ac:dyDescent="0.3">
      <c r="B11" s="4">
        <f t="array" aca="1" ref="B11:H11" ca="1">Dager+29+DATE(Calendar1Year,Calendar1MonthOption,1)-WEEKDAY(DATE(Calendar1Year,Calendar1MonthOption,1),WeekdayOption)</f>
        <v>43703</v>
      </c>
      <c r="C11" s="4">
        <f ca="1"/>
        <v>43704</v>
      </c>
      <c r="D11" s="4">
        <f ca="1"/>
        <v>43705</v>
      </c>
      <c r="E11" s="4">
        <f ca="1"/>
        <v>43706</v>
      </c>
      <c r="F11" s="4">
        <f ca="1"/>
        <v>43707</v>
      </c>
      <c r="G11" s="4">
        <f ca="1"/>
        <v>43708</v>
      </c>
      <c r="H11" s="5">
        <f ca="1"/>
        <v>43709</v>
      </c>
    </row>
    <row r="12" spans="1:10" ht="57" customHeight="1" x14ac:dyDescent="0.3">
      <c r="B12" s="10"/>
      <c r="C12" s="10"/>
      <c r="D12" s="10"/>
      <c r="E12" s="10"/>
      <c r="F12" s="16" t="s">
        <v>26</v>
      </c>
      <c r="G12" s="10"/>
      <c r="H12" s="17" t="s">
        <v>17</v>
      </c>
    </row>
    <row r="13" spans="1:10" ht="16.5" customHeight="1" x14ac:dyDescent="0.3">
      <c r="B13" s="4">
        <f t="array" aca="1" ref="B13:C13" ca="1">Dager+36+DATE(Calendar1Year,Calendar1MonthOption,1)-WEEKDAY(DATE(Calendar1Year,Calendar1MonthOption,1),WeekdayOption)</f>
        <v>43710</v>
      </c>
      <c r="C13" s="4">
        <f ca="1"/>
        <v>43711</v>
      </c>
      <c r="D13" s="34" t="s">
        <v>1</v>
      </c>
      <c r="E13" s="34"/>
      <c r="F13" s="34"/>
      <c r="G13" s="34"/>
      <c r="H13" s="34"/>
    </row>
    <row r="14" spans="1:10" ht="63.75" customHeight="1" x14ac:dyDescent="0.3">
      <c r="B14" s="10"/>
      <c r="C14" s="10"/>
      <c r="D14" s="35" t="s">
        <v>16</v>
      </c>
      <c r="E14" s="31"/>
      <c r="F14" s="31"/>
      <c r="G14" s="31"/>
      <c r="H14" s="31"/>
    </row>
    <row r="15" spans="1:10" ht="54" customHeight="1" x14ac:dyDescent="0.7">
      <c r="A15" s="2"/>
      <c r="B15" s="1">
        <f ca="1">YEAR(DATE(Calendar1Year,Calendar1MonthOption+1,1))</f>
        <v>2019</v>
      </c>
      <c r="C15" s="6" t="str">
        <f ca="1" xml:space="preserve"> PROPER(TEXT(DATE(Calendar1Year,Calendar1MonthOption+1,1),"mmmm"))</f>
        <v>September</v>
      </c>
      <c r="D15" s="9"/>
      <c r="E15" s="9"/>
      <c r="F15" s="9"/>
      <c r="G15" s="9"/>
      <c r="H15" s="2"/>
    </row>
    <row r="16" spans="1:10" ht="14.25" customHeight="1" x14ac:dyDescent="0.3">
      <c r="A16" s="3"/>
      <c r="B16" s="7" t="str">
        <f ca="1">UPPER(TEXT(B17,"dddd"))</f>
        <v>MANDAG</v>
      </c>
      <c r="C16" s="8" t="str">
        <f t="shared" ref="C16:H16" ca="1" si="1">UPPER(TEXT(C17,"dddd"))</f>
        <v>TIRSDAG</v>
      </c>
      <c r="D16" s="7" t="str">
        <f t="shared" ca="1" si="1"/>
        <v>ONSDAG</v>
      </c>
      <c r="E16" s="8" t="str">
        <f t="shared" ca="1" si="1"/>
        <v>TORSDAG</v>
      </c>
      <c r="F16" s="7" t="str">
        <f t="shared" ca="1" si="1"/>
        <v>FREDAG</v>
      </c>
      <c r="G16" s="8" t="str">
        <f t="shared" ca="1" si="1"/>
        <v>LØRDAG</v>
      </c>
      <c r="H16" s="7" t="str">
        <f t="shared" ca="1" si="1"/>
        <v>SØNDAG</v>
      </c>
    </row>
    <row r="17" spans="1:10" ht="16.5" customHeight="1" x14ac:dyDescent="0.3">
      <c r="B17" s="4">
        <f t="array" aca="1" ref="B17:H17" ca="1">Dager+1+DATE(Calendar2Year,Calendar2MonthOption,1)-WEEKDAY(DATE(Calendar2Year,Calendar2MonthOption,1),WeekdayOption)</f>
        <v>43703</v>
      </c>
      <c r="C17" s="4">
        <f ca="1"/>
        <v>43704</v>
      </c>
      <c r="D17" s="4">
        <f ca="1"/>
        <v>43705</v>
      </c>
      <c r="E17" s="4">
        <f ca="1"/>
        <v>43706</v>
      </c>
      <c r="F17" s="4">
        <f ca="1"/>
        <v>43707</v>
      </c>
      <c r="G17" s="4">
        <f ca="1"/>
        <v>43708</v>
      </c>
      <c r="H17" s="5">
        <f ca="1"/>
        <v>43709</v>
      </c>
    </row>
    <row r="18" spans="1:10" ht="56.25" customHeight="1" x14ac:dyDescent="0.3">
      <c r="B18" s="10"/>
      <c r="C18" s="10"/>
      <c r="D18" s="10"/>
      <c r="E18" s="10"/>
      <c r="F18" s="10"/>
      <c r="G18" s="10"/>
      <c r="H18" s="11"/>
    </row>
    <row r="19" spans="1:10" ht="16.5" customHeight="1" x14ac:dyDescent="0.3">
      <c r="B19" s="4">
        <f t="array" aca="1" ref="B19:H19" ca="1">Dager+8+DATE(Calendar2Year,Calendar2MonthOption,1)-WEEKDAY(DATE(Calendar2Year,Calendar2MonthOption,1),WeekdayOption)</f>
        <v>43710</v>
      </c>
      <c r="C19" s="4">
        <f ca="1"/>
        <v>43711</v>
      </c>
      <c r="D19" s="4">
        <f ca="1"/>
        <v>43712</v>
      </c>
      <c r="E19" s="4">
        <f ca="1"/>
        <v>43713</v>
      </c>
      <c r="F19" s="4">
        <f ca="1"/>
        <v>43714</v>
      </c>
      <c r="G19" s="4">
        <f ca="1"/>
        <v>43715</v>
      </c>
      <c r="H19" s="5">
        <f ca="1"/>
        <v>43716</v>
      </c>
    </row>
    <row r="20" spans="1:10" ht="56.25" customHeight="1" x14ac:dyDescent="0.3">
      <c r="B20" s="37"/>
      <c r="C20" s="10"/>
      <c r="D20" s="10"/>
      <c r="E20" s="10"/>
      <c r="F20" s="16" t="s">
        <v>27</v>
      </c>
      <c r="G20" s="10"/>
      <c r="H20" s="17" t="s">
        <v>29</v>
      </c>
    </row>
    <row r="21" spans="1:10" ht="16.5" customHeight="1" x14ac:dyDescent="0.3">
      <c r="B21" s="4">
        <f t="array" aca="1" ref="B21:H21" ca="1">Dager+15+DATE(Calendar2Year,Calendar2MonthOption,1)-WEEKDAY(DATE(Calendar2Year,Calendar2MonthOption,1),WeekdayOption)</f>
        <v>43717</v>
      </c>
      <c r="C21" s="4">
        <f ca="1"/>
        <v>43718</v>
      </c>
      <c r="D21" s="4">
        <f ca="1"/>
        <v>43719</v>
      </c>
      <c r="E21" s="4">
        <f ca="1"/>
        <v>43720</v>
      </c>
      <c r="F21" s="4">
        <f ca="1"/>
        <v>43721</v>
      </c>
      <c r="G21" s="4">
        <f ca="1"/>
        <v>43722</v>
      </c>
      <c r="H21" s="5">
        <f ca="1"/>
        <v>43723</v>
      </c>
    </row>
    <row r="22" spans="1:10" ht="56.25" customHeight="1" x14ac:dyDescent="0.3">
      <c r="B22" s="29" t="s">
        <v>23</v>
      </c>
      <c r="C22" s="10"/>
      <c r="D22" s="10"/>
      <c r="E22" s="10"/>
      <c r="F22" s="16" t="s">
        <v>28</v>
      </c>
      <c r="G22" s="10"/>
      <c r="H22" s="17" t="s">
        <v>49</v>
      </c>
    </row>
    <row r="23" spans="1:10" ht="16.5" customHeight="1" x14ac:dyDescent="0.3">
      <c r="B23" s="4">
        <f t="array" aca="1" ref="B23:H23" ca="1">Dager+22+DATE(Calendar2Year,Calendar2MonthOption,1)-WEEKDAY(DATE(Calendar2Year,Calendar2MonthOption,1),WeekdayOption)</f>
        <v>43724</v>
      </c>
      <c r="C23" s="4">
        <f ca="1"/>
        <v>43725</v>
      </c>
      <c r="D23" s="4">
        <f ca="1"/>
        <v>43726</v>
      </c>
      <c r="E23" s="4">
        <f ca="1"/>
        <v>43727</v>
      </c>
      <c r="F23" s="4">
        <f ca="1"/>
        <v>43728</v>
      </c>
      <c r="G23" s="4">
        <f ca="1"/>
        <v>43729</v>
      </c>
      <c r="H23" s="5">
        <f ca="1"/>
        <v>43730</v>
      </c>
    </row>
    <row r="24" spans="1:10" ht="56.25" customHeight="1" x14ac:dyDescent="0.3">
      <c r="B24" s="29" t="s">
        <v>23</v>
      </c>
      <c r="C24" s="10"/>
      <c r="D24" s="10"/>
      <c r="E24" s="10"/>
      <c r="F24" s="16" t="s">
        <v>27</v>
      </c>
      <c r="G24" s="18" t="s">
        <v>24</v>
      </c>
      <c r="H24" s="17" t="s">
        <v>25</v>
      </c>
      <c r="J24" s="15"/>
    </row>
    <row r="25" spans="1:10" ht="16.5" customHeight="1" x14ac:dyDescent="0.3">
      <c r="B25" s="4">
        <f t="array" aca="1" ref="B25:H25" ca="1">Dager+29+DATE(Calendar2Year,Calendar2MonthOption,1)-WEEKDAY(DATE(Calendar2Year,Calendar2MonthOption,1),WeekdayOption)</f>
        <v>43731</v>
      </c>
      <c r="C25" s="4">
        <f ca="1"/>
        <v>43732</v>
      </c>
      <c r="D25" s="4">
        <f ca="1"/>
        <v>43733</v>
      </c>
      <c r="E25" s="4">
        <f ca="1"/>
        <v>43734</v>
      </c>
      <c r="F25" s="4">
        <f ca="1"/>
        <v>43735</v>
      </c>
      <c r="G25" s="4">
        <f ca="1"/>
        <v>43736</v>
      </c>
      <c r="H25" s="5">
        <f ca="1"/>
        <v>43737</v>
      </c>
    </row>
    <row r="26" spans="1:10" ht="57" customHeight="1" x14ac:dyDescent="0.3">
      <c r="B26" s="29" t="s">
        <v>23</v>
      </c>
      <c r="C26" s="10"/>
      <c r="D26" s="10"/>
      <c r="E26" s="10"/>
      <c r="F26" s="20" t="s">
        <v>39</v>
      </c>
      <c r="G26" s="20" t="s">
        <v>39</v>
      </c>
      <c r="H26" s="20" t="s">
        <v>39</v>
      </c>
      <c r="J26" s="25"/>
    </row>
    <row r="27" spans="1:10" ht="16.5" customHeight="1" x14ac:dyDescent="0.3">
      <c r="B27" s="4">
        <f t="array" aca="1" ref="B27:C27" ca="1">Dager+36+DATE(Calendar2Year,Calendar2MonthOption,1)-WEEKDAY(DATE(Calendar2Year,Calendar2MonthOption,1),WeekdayOption)</f>
        <v>43738</v>
      </c>
      <c r="C27" s="4">
        <f ca="1"/>
        <v>43739</v>
      </c>
      <c r="D27" s="36" t="s">
        <v>1</v>
      </c>
      <c r="E27" s="36"/>
      <c r="F27" s="36"/>
      <c r="G27" s="36"/>
      <c r="H27" s="36"/>
    </row>
    <row r="28" spans="1:10" ht="63.75" customHeight="1" x14ac:dyDescent="0.3">
      <c r="B28" s="10"/>
      <c r="C28" s="10"/>
      <c r="D28" s="35" t="s">
        <v>18</v>
      </c>
      <c r="E28" s="31"/>
      <c r="F28" s="31"/>
      <c r="G28" s="31"/>
      <c r="H28" s="31"/>
    </row>
    <row r="29" spans="1:10" ht="54" customHeight="1" x14ac:dyDescent="0.7">
      <c r="A29" s="2"/>
      <c r="B29" s="1">
        <f ca="1">YEAR(DATE(Calendar2Year,Calendar2MonthOption+1,1))</f>
        <v>2019</v>
      </c>
      <c r="C29" s="6" t="str">
        <f ca="1">PROPER(TEXT(DATE(Calendar2Year,Calendar2MonthOption+1,1),"mmmm"))</f>
        <v>Oktober</v>
      </c>
      <c r="D29" s="9"/>
      <c r="E29" s="9"/>
      <c r="F29" s="9"/>
      <c r="G29" s="9"/>
      <c r="H29" s="2"/>
    </row>
    <row r="30" spans="1:10" ht="14.25" customHeight="1" x14ac:dyDescent="0.3">
      <c r="A30" s="3"/>
      <c r="B30" s="7" t="str">
        <f ca="1">UPPER(TEXT(B31,"dddd"))</f>
        <v>MANDAG</v>
      </c>
      <c r="C30" s="8" t="str">
        <f t="shared" ref="C30" ca="1" si="2">UPPER(TEXT(C31,"dddd"))</f>
        <v>TIRSDAG</v>
      </c>
      <c r="D30" s="7" t="str">
        <f t="shared" ref="D30" ca="1" si="3">UPPER(TEXT(D31,"dddd"))</f>
        <v>ONSDAG</v>
      </c>
      <c r="E30" s="8" t="str">
        <f t="shared" ref="E30" ca="1" si="4">UPPER(TEXT(E31,"dddd"))</f>
        <v>TORSDAG</v>
      </c>
      <c r="F30" s="7" t="str">
        <f t="shared" ref="F30" ca="1" si="5">UPPER(TEXT(F31,"dddd"))</f>
        <v>FREDAG</v>
      </c>
      <c r="G30" s="8" t="str">
        <f t="shared" ref="G30" ca="1" si="6">UPPER(TEXT(G31,"dddd"))</f>
        <v>LØRDAG</v>
      </c>
      <c r="H30" s="7" t="str">
        <f t="shared" ref="H30" ca="1" si="7">UPPER(TEXT(H31,"dddd"))</f>
        <v>SØNDAG</v>
      </c>
    </row>
    <row r="31" spans="1:10" ht="16.5" customHeight="1" x14ac:dyDescent="0.3">
      <c r="B31" s="4">
        <f t="array" aca="1" ref="B31:H31" ca="1">Dager+1+DATE(Calendar3Year,Calendar3MonthOption,1)-WEEKDAY(DATE(Calendar3Year,Calendar3MonthOption,1),WeekdayOption)</f>
        <v>43738</v>
      </c>
      <c r="C31" s="4">
        <f ca="1"/>
        <v>43739</v>
      </c>
      <c r="D31" s="4">
        <f ca="1"/>
        <v>43740</v>
      </c>
      <c r="E31" s="4">
        <f ca="1"/>
        <v>43741</v>
      </c>
      <c r="F31" s="4">
        <f ca="1"/>
        <v>43742</v>
      </c>
      <c r="G31" s="4">
        <f ca="1"/>
        <v>43743</v>
      </c>
      <c r="H31" s="5">
        <f ca="1"/>
        <v>43744</v>
      </c>
    </row>
    <row r="32" spans="1:10" ht="56.25" customHeight="1" x14ac:dyDescent="0.3">
      <c r="B32" s="29" t="s">
        <v>23</v>
      </c>
      <c r="C32" s="18" t="s">
        <v>30</v>
      </c>
      <c r="D32" s="10"/>
      <c r="E32" s="10"/>
      <c r="F32" s="20" t="s">
        <v>3</v>
      </c>
      <c r="G32" s="20" t="s">
        <v>3</v>
      </c>
      <c r="H32" s="20" t="s">
        <v>3</v>
      </c>
      <c r="J32" s="25"/>
    </row>
    <row r="33" spans="1:12" ht="16.5" customHeight="1" x14ac:dyDescent="0.3">
      <c r="B33" s="4">
        <f t="array" aca="1" ref="B33:H33" ca="1">Dager+8+DATE(Calendar3Year,Calendar3MonthOption,1)-WEEKDAY(DATE(Calendar3Year,Calendar3MonthOption,1),WeekdayOption)</f>
        <v>43745</v>
      </c>
      <c r="C33" s="4">
        <f ca="1"/>
        <v>43746</v>
      </c>
      <c r="D33" s="4">
        <f ca="1"/>
        <v>43747</v>
      </c>
      <c r="E33" s="4">
        <f ca="1"/>
        <v>43748</v>
      </c>
      <c r="F33" s="4">
        <f ca="1"/>
        <v>43749</v>
      </c>
      <c r="G33" s="4">
        <f ca="1"/>
        <v>43750</v>
      </c>
      <c r="H33" s="5">
        <f ca="1"/>
        <v>43751</v>
      </c>
    </row>
    <row r="34" spans="1:12" ht="56.25" customHeight="1" x14ac:dyDescent="0.3"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/>
      <c r="H34" s="11"/>
    </row>
    <row r="35" spans="1:12" ht="16.5" customHeight="1" x14ac:dyDescent="0.3">
      <c r="B35" s="4">
        <f t="array" aca="1" ref="B35:H35" ca="1">Dager+15+DATE(Calendar3Year,Calendar3MonthOption,1)-WEEKDAY(DATE(Calendar3Year,Calendar3MonthOption,1),WeekdayOption)</f>
        <v>43752</v>
      </c>
      <c r="C35" s="4">
        <f ca="1"/>
        <v>43753</v>
      </c>
      <c r="D35" s="4">
        <f ca="1"/>
        <v>43754</v>
      </c>
      <c r="E35" s="4">
        <f ca="1"/>
        <v>43755</v>
      </c>
      <c r="F35" s="4">
        <f ca="1"/>
        <v>43756</v>
      </c>
      <c r="G35" s="4">
        <f ca="1"/>
        <v>43757</v>
      </c>
      <c r="H35" s="5">
        <f ca="1"/>
        <v>43758</v>
      </c>
    </row>
    <row r="36" spans="1:12" ht="56.25" customHeight="1" x14ac:dyDescent="0.3">
      <c r="B36" s="29" t="s">
        <v>23</v>
      </c>
      <c r="C36" s="30" t="s">
        <v>21</v>
      </c>
      <c r="D36" s="10"/>
      <c r="E36" s="18" t="s">
        <v>33</v>
      </c>
      <c r="F36" s="10"/>
      <c r="G36" s="21" t="s">
        <v>32</v>
      </c>
      <c r="H36" s="17" t="s">
        <v>50</v>
      </c>
      <c r="L36" s="22"/>
    </row>
    <row r="37" spans="1:12" ht="16.5" customHeight="1" x14ac:dyDescent="0.3">
      <c r="B37" s="4">
        <f t="array" aca="1" ref="B37:H37" ca="1">Dager+22+DATE(Calendar3Year,Calendar3MonthOption,1)-WEEKDAY(DATE(Calendar3Year,Calendar3MonthOption,1),WeekdayOption)</f>
        <v>43759</v>
      </c>
      <c r="C37" s="4">
        <f ca="1"/>
        <v>43760</v>
      </c>
      <c r="D37" s="4">
        <f ca="1"/>
        <v>43761</v>
      </c>
      <c r="E37" s="4">
        <f ca="1"/>
        <v>43762</v>
      </c>
      <c r="F37" s="4">
        <f ca="1"/>
        <v>43763</v>
      </c>
      <c r="G37" s="4">
        <f ca="1"/>
        <v>43764</v>
      </c>
      <c r="H37" s="5">
        <f ca="1"/>
        <v>43765</v>
      </c>
    </row>
    <row r="38" spans="1:12" ht="56.25" customHeight="1" x14ac:dyDescent="0.3">
      <c r="B38" s="29" t="s">
        <v>23</v>
      </c>
      <c r="C38" s="30" t="s">
        <v>21</v>
      </c>
      <c r="D38" s="10"/>
      <c r="E38" s="18" t="s">
        <v>33</v>
      </c>
      <c r="F38" s="30" t="s">
        <v>22</v>
      </c>
      <c r="G38" s="30" t="s">
        <v>22</v>
      </c>
      <c r="H38" s="13" t="s">
        <v>19</v>
      </c>
      <c r="I38" t="s">
        <v>31</v>
      </c>
    </row>
    <row r="39" spans="1:12" ht="16.5" customHeight="1" x14ac:dyDescent="0.3">
      <c r="B39" s="4">
        <f t="array" aca="1" ref="B39:H39" ca="1">Dager+29+DATE(Calendar3Year,Calendar3MonthOption,1)-WEEKDAY(DATE(Calendar3Year,Calendar3MonthOption,1),WeekdayOption)</f>
        <v>43766</v>
      </c>
      <c r="C39" s="4">
        <f ca="1"/>
        <v>43767</v>
      </c>
      <c r="D39" s="4">
        <f ca="1"/>
        <v>43768</v>
      </c>
      <c r="E39" s="4">
        <f ca="1"/>
        <v>43769</v>
      </c>
      <c r="F39" s="4">
        <f ca="1"/>
        <v>43770</v>
      </c>
      <c r="G39" s="4">
        <f ca="1"/>
        <v>43771</v>
      </c>
      <c r="H39" s="5">
        <f ca="1"/>
        <v>43772</v>
      </c>
    </row>
    <row r="40" spans="1:12" ht="57" customHeight="1" x14ac:dyDescent="0.3">
      <c r="B40" s="29" t="s">
        <v>23</v>
      </c>
      <c r="C40" s="30" t="s">
        <v>21</v>
      </c>
      <c r="D40" s="10"/>
      <c r="E40" s="18" t="s">
        <v>34</v>
      </c>
      <c r="F40" s="10"/>
      <c r="G40" s="10"/>
    </row>
    <row r="41" spans="1:12" ht="16.5" customHeight="1" x14ac:dyDescent="0.3">
      <c r="B41" s="4">
        <f t="array" aca="1" ref="B41:C41" ca="1">Dager+36+DATE(Calendar3Year,Calendar3MonthOption,1)-WEEKDAY(DATE(Calendar3Year,Calendar3MonthOption,1),WeekdayOption)</f>
        <v>43773</v>
      </c>
      <c r="C41" s="4">
        <f ca="1"/>
        <v>43774</v>
      </c>
      <c r="D41" s="36" t="s">
        <v>1</v>
      </c>
      <c r="E41" s="36"/>
      <c r="F41" s="36"/>
      <c r="G41" s="36"/>
      <c r="H41" s="36"/>
    </row>
    <row r="42" spans="1:12" ht="63.75" customHeight="1" x14ac:dyDescent="0.3">
      <c r="B42" s="10"/>
      <c r="C42" s="10"/>
      <c r="D42" s="31"/>
      <c r="E42" s="31"/>
      <c r="F42" s="31"/>
      <c r="G42" s="31"/>
      <c r="H42" s="31"/>
    </row>
    <row r="43" spans="1:12" ht="54" customHeight="1" x14ac:dyDescent="0.7">
      <c r="A43" s="2"/>
      <c r="B43" s="1">
        <f ca="1">YEAR(DATE(Calendar3Year,Calendar3MonthOption+1,1))</f>
        <v>2019</v>
      </c>
      <c r="C43" s="6" t="str">
        <f ca="1">PROPER(TEXT(DATE(Calendar3Year,Calendar3MonthOption+1,1),"mmmm"))</f>
        <v>November</v>
      </c>
      <c r="D43" s="9"/>
      <c r="E43" s="9"/>
      <c r="F43" s="9"/>
      <c r="G43" s="9"/>
      <c r="H43" s="2"/>
    </row>
    <row r="44" spans="1:12" ht="14.25" customHeight="1" x14ac:dyDescent="0.3">
      <c r="A44" s="3"/>
      <c r="B44" s="7" t="str">
        <f ca="1">UPPER(TEXT(B45,"dddd"))</f>
        <v>MANDAG</v>
      </c>
      <c r="C44" s="8" t="str">
        <f t="shared" ref="C44" ca="1" si="8">UPPER(TEXT(C45,"dddd"))</f>
        <v>TIRSDAG</v>
      </c>
      <c r="D44" s="7" t="str">
        <f t="shared" ref="D44" ca="1" si="9">UPPER(TEXT(D45,"dddd"))</f>
        <v>ONSDAG</v>
      </c>
      <c r="E44" s="8" t="str">
        <f t="shared" ref="E44" ca="1" si="10">UPPER(TEXT(E45,"dddd"))</f>
        <v>TORSDAG</v>
      </c>
      <c r="F44" s="7" t="str">
        <f t="shared" ref="F44" ca="1" si="11">UPPER(TEXT(F45,"dddd"))</f>
        <v>FREDAG</v>
      </c>
      <c r="G44" s="8" t="str">
        <f t="shared" ref="G44" ca="1" si="12">UPPER(TEXT(G45,"dddd"))</f>
        <v>LØRDAG</v>
      </c>
      <c r="H44" s="7" t="str">
        <f t="shared" ref="H44" ca="1" si="13">UPPER(TEXT(H45,"dddd"))</f>
        <v>SØNDAG</v>
      </c>
    </row>
    <row r="45" spans="1:12" ht="16.5" customHeight="1" x14ac:dyDescent="0.3">
      <c r="B45" s="4">
        <f t="array" aca="1" ref="B45:H45" ca="1">Dager+1+DATE(Calendar4Year,Calendar4MonthOption,1)-WEEKDAY(DATE(Calendar4Year,Calendar4MonthOption,1),WeekdayOption)</f>
        <v>43766</v>
      </c>
      <c r="C45" s="4">
        <f ca="1"/>
        <v>43767</v>
      </c>
      <c r="D45" s="4">
        <f ca="1"/>
        <v>43768</v>
      </c>
      <c r="E45" s="4">
        <f ca="1"/>
        <v>43769</v>
      </c>
      <c r="F45" s="4">
        <f ca="1"/>
        <v>43770</v>
      </c>
      <c r="G45" s="4">
        <f ca="1"/>
        <v>43771</v>
      </c>
      <c r="H45" s="5">
        <f ca="1"/>
        <v>43772</v>
      </c>
    </row>
    <row r="46" spans="1:12" ht="56.25" customHeight="1" x14ac:dyDescent="0.3">
      <c r="B46" s="10"/>
      <c r="C46" s="10"/>
      <c r="D46" s="10"/>
      <c r="E46" s="10"/>
      <c r="F46" s="10"/>
      <c r="G46" s="10"/>
      <c r="H46" s="23" t="s">
        <v>50</v>
      </c>
    </row>
    <row r="47" spans="1:12" ht="16.5" customHeight="1" x14ac:dyDescent="0.3">
      <c r="B47" s="4">
        <f t="array" aca="1" ref="B47:H47" ca="1">Dager+8+DATE(Calendar4Year,Calendar4MonthOption,1)-WEEKDAY(DATE(Calendar4Year,Calendar4MonthOption,1),WeekdayOption)</f>
        <v>43773</v>
      </c>
      <c r="C47" s="4">
        <f ca="1"/>
        <v>43774</v>
      </c>
      <c r="D47" s="4">
        <f ca="1"/>
        <v>43775</v>
      </c>
      <c r="E47" s="4">
        <f ca="1"/>
        <v>43776</v>
      </c>
      <c r="F47" s="4">
        <f ca="1"/>
        <v>43777</v>
      </c>
      <c r="G47" s="4">
        <f ca="1"/>
        <v>43778</v>
      </c>
      <c r="H47" s="5">
        <f ca="1"/>
        <v>43779</v>
      </c>
    </row>
    <row r="48" spans="1:12" ht="56.25" customHeight="1" x14ac:dyDescent="0.3">
      <c r="B48" s="29" t="s">
        <v>23</v>
      </c>
      <c r="C48" s="30" t="s">
        <v>21</v>
      </c>
      <c r="D48" s="10"/>
      <c r="E48" s="18" t="s">
        <v>35</v>
      </c>
      <c r="F48" s="20" t="s">
        <v>40</v>
      </c>
      <c r="G48" s="20" t="s">
        <v>40</v>
      </c>
      <c r="H48" s="20" t="s">
        <v>40</v>
      </c>
    </row>
    <row r="49" spans="1:10" ht="16.5" customHeight="1" x14ac:dyDescent="0.3">
      <c r="B49" s="4">
        <f t="array" aca="1" ref="B49:H49" ca="1">Dager+15+DATE(Calendar4Year,Calendar4MonthOption,1)-WEEKDAY(DATE(Calendar4Year,Calendar4MonthOption,1),WeekdayOption)</f>
        <v>43780</v>
      </c>
      <c r="C49" s="4">
        <f ca="1"/>
        <v>43781</v>
      </c>
      <c r="D49" s="4">
        <f ca="1"/>
        <v>43782</v>
      </c>
      <c r="E49" s="4">
        <f ca="1"/>
        <v>43783</v>
      </c>
      <c r="F49" s="4">
        <f ca="1"/>
        <v>43784</v>
      </c>
      <c r="G49" s="4">
        <f ca="1"/>
        <v>43785</v>
      </c>
      <c r="H49" s="5">
        <f ca="1"/>
        <v>43786</v>
      </c>
    </row>
    <row r="50" spans="1:10" ht="56.25" customHeight="1" x14ac:dyDescent="0.3">
      <c r="B50" s="29" t="s">
        <v>23</v>
      </c>
      <c r="C50" s="30" t="s">
        <v>21</v>
      </c>
      <c r="D50" s="10"/>
      <c r="E50" s="18" t="s">
        <v>36</v>
      </c>
      <c r="F50" s="10"/>
      <c r="G50" s="10"/>
      <c r="H50" s="23" t="s">
        <v>51</v>
      </c>
    </row>
    <row r="51" spans="1:10" ht="16.5" customHeight="1" x14ac:dyDescent="0.3">
      <c r="B51" s="4">
        <f t="array" aca="1" ref="B51:H51" ca="1">Dager+22+DATE(Calendar4Year,Calendar4MonthOption,1)-WEEKDAY(DATE(Calendar4Year,Calendar4MonthOption,1),WeekdayOption)</f>
        <v>43787</v>
      </c>
      <c r="C51" s="4">
        <f ca="1"/>
        <v>43788</v>
      </c>
      <c r="D51" s="4">
        <f ca="1"/>
        <v>43789</v>
      </c>
      <c r="E51" s="4">
        <f ca="1"/>
        <v>43790</v>
      </c>
      <c r="F51" s="4">
        <f ca="1"/>
        <v>43791</v>
      </c>
      <c r="G51" s="4">
        <f ca="1"/>
        <v>43792</v>
      </c>
      <c r="H51" s="5">
        <f ca="1"/>
        <v>43793</v>
      </c>
    </row>
    <row r="52" spans="1:10" ht="56.25" customHeight="1" x14ac:dyDescent="0.3">
      <c r="B52" s="29" t="s">
        <v>23</v>
      </c>
      <c r="C52" s="30" t="s">
        <v>21</v>
      </c>
      <c r="D52" s="10"/>
      <c r="E52" s="18" t="s">
        <v>37</v>
      </c>
      <c r="F52" s="30" t="s">
        <v>38</v>
      </c>
      <c r="G52" s="30" t="s">
        <v>38</v>
      </c>
      <c r="H52" s="30" t="s">
        <v>38</v>
      </c>
    </row>
    <row r="53" spans="1:10" ht="16.5" customHeight="1" x14ac:dyDescent="0.3">
      <c r="B53" s="4">
        <f t="array" aca="1" ref="B53:H53" ca="1">Dager+29+DATE(Calendar4Year,Calendar4MonthOption,1)-WEEKDAY(DATE(Calendar4Year,Calendar4MonthOption,1),WeekdayOption)</f>
        <v>43794</v>
      </c>
      <c r="C53" s="4">
        <f ca="1"/>
        <v>43795</v>
      </c>
      <c r="D53" s="4">
        <f ca="1"/>
        <v>43796</v>
      </c>
      <c r="E53" s="4">
        <f ca="1"/>
        <v>43797</v>
      </c>
      <c r="F53" s="4">
        <f ca="1"/>
        <v>43798</v>
      </c>
      <c r="G53" s="4">
        <f ca="1"/>
        <v>43799</v>
      </c>
      <c r="H53" s="5">
        <f ca="1"/>
        <v>43800</v>
      </c>
    </row>
    <row r="54" spans="1:10" ht="57" customHeight="1" x14ac:dyDescent="0.3">
      <c r="B54" s="29" t="s">
        <v>23</v>
      </c>
      <c r="C54" s="30" t="s">
        <v>21</v>
      </c>
      <c r="D54" s="10"/>
      <c r="E54" s="10"/>
      <c r="F54" s="10"/>
      <c r="G54" s="10"/>
      <c r="H54" s="12"/>
    </row>
    <row r="55" spans="1:10" ht="16.5" customHeight="1" x14ac:dyDescent="0.3">
      <c r="B55" s="4">
        <f t="array" aca="1" ref="B55:C55" ca="1">Dager+36+DATE(Calendar4Year,Calendar4MonthOption,1)-WEEKDAY(DATE(Calendar4Year,Calendar4MonthOption,1),WeekdayOption)</f>
        <v>43801</v>
      </c>
      <c r="C55" s="4">
        <f ca="1"/>
        <v>43802</v>
      </c>
      <c r="D55" s="32" t="s">
        <v>1</v>
      </c>
      <c r="E55" s="33"/>
      <c r="F55" s="33"/>
      <c r="G55" s="33"/>
      <c r="H55" s="33"/>
    </row>
    <row r="56" spans="1:10" ht="63.75" customHeight="1" x14ac:dyDescent="0.3">
      <c r="B56" s="10"/>
      <c r="C56" s="10"/>
      <c r="D56" s="31"/>
      <c r="E56" s="31"/>
      <c r="F56" s="31"/>
      <c r="G56" s="31"/>
      <c r="H56" s="31"/>
    </row>
    <row r="57" spans="1:10" ht="54" customHeight="1" x14ac:dyDescent="0.7">
      <c r="A57" s="2"/>
      <c r="B57" s="1">
        <f ca="1">YEAR(DATE(Calendar4Year,Calendar4MonthOption+1,1))</f>
        <v>2019</v>
      </c>
      <c r="C57" s="6" t="str">
        <f ca="1">PROPER(TEXT(DATE(Calendar4Year,Calendar4MonthOption+1,1),"mmmm"))</f>
        <v>Desember</v>
      </c>
      <c r="D57" s="9"/>
      <c r="E57" s="9"/>
      <c r="F57" s="9"/>
      <c r="G57" s="9"/>
      <c r="H57" s="2"/>
    </row>
    <row r="58" spans="1:10" ht="14.25" customHeight="1" x14ac:dyDescent="0.3">
      <c r="A58" s="3"/>
      <c r="B58" s="7" t="str">
        <f ca="1">UPPER(TEXT(B59,"dddd"))</f>
        <v>MANDAG</v>
      </c>
      <c r="C58" s="8" t="str">
        <f t="shared" ref="C58" ca="1" si="14">UPPER(TEXT(C59,"dddd"))</f>
        <v>TIRSDAG</v>
      </c>
      <c r="D58" s="7" t="str">
        <f t="shared" ref="D58" ca="1" si="15">UPPER(TEXT(D59,"dddd"))</f>
        <v>ONSDAG</v>
      </c>
      <c r="E58" s="8" t="str">
        <f t="shared" ref="E58" ca="1" si="16">UPPER(TEXT(E59,"dddd"))</f>
        <v>TORSDAG</v>
      </c>
      <c r="F58" s="7" t="str">
        <f t="shared" ref="F58" ca="1" si="17">UPPER(TEXT(F59,"dddd"))</f>
        <v>FREDAG</v>
      </c>
      <c r="G58" s="8" t="str">
        <f t="shared" ref="G58" ca="1" si="18">UPPER(TEXT(G59,"dddd"))</f>
        <v>LØRDAG</v>
      </c>
      <c r="H58" s="7" t="str">
        <f t="shared" ref="H58" ca="1" si="19">UPPER(TEXT(H59,"dddd"))</f>
        <v>SØNDAG</v>
      </c>
    </row>
    <row r="59" spans="1:10" ht="16.5" customHeight="1" x14ac:dyDescent="0.3">
      <c r="B59" s="4">
        <f t="array" aca="1" ref="B59:H59" ca="1">Dager+1+DATE(Calendar5Year,Calendar5MonthOption,1)-WEEKDAY(DATE(Calendar5Year,Calendar5MonthOption,1),WeekdayOption)</f>
        <v>43794</v>
      </c>
      <c r="C59" s="4">
        <f ca="1"/>
        <v>43795</v>
      </c>
      <c r="D59" s="4">
        <f ca="1"/>
        <v>43796</v>
      </c>
      <c r="E59" s="4">
        <f ca="1"/>
        <v>43797</v>
      </c>
      <c r="F59" s="4">
        <f ca="1"/>
        <v>43798</v>
      </c>
      <c r="G59" s="4">
        <f ca="1"/>
        <v>43799</v>
      </c>
      <c r="H59" s="5">
        <f ca="1"/>
        <v>43800</v>
      </c>
    </row>
    <row r="60" spans="1:10" ht="56.25" customHeight="1" x14ac:dyDescent="0.3">
      <c r="B60" s="10"/>
      <c r="C60" s="10"/>
      <c r="D60" s="10"/>
      <c r="E60" s="10"/>
      <c r="F60" s="10"/>
      <c r="G60" s="10"/>
      <c r="H60" s="17" t="s">
        <v>5</v>
      </c>
      <c r="J60" t="s">
        <v>12</v>
      </c>
    </row>
    <row r="61" spans="1:10" ht="16.5" customHeight="1" x14ac:dyDescent="0.3">
      <c r="B61" s="4">
        <f t="array" aca="1" ref="B61:H61" ca="1">Dager+8+DATE(Calendar5Year,Calendar5MonthOption,1)-WEEKDAY(DATE(Calendar5Year,Calendar5MonthOption,1),WeekdayOption)</f>
        <v>43801</v>
      </c>
      <c r="C61" s="4">
        <f ca="1"/>
        <v>43802</v>
      </c>
      <c r="D61" s="4">
        <f ca="1"/>
        <v>43803</v>
      </c>
      <c r="E61" s="4">
        <f ca="1"/>
        <v>43804</v>
      </c>
      <c r="F61" s="4">
        <f ca="1"/>
        <v>43805</v>
      </c>
      <c r="G61" s="4">
        <f ca="1"/>
        <v>43806</v>
      </c>
      <c r="H61" s="5">
        <f ca="1"/>
        <v>43807</v>
      </c>
    </row>
    <row r="62" spans="1:10" ht="56.25" customHeight="1" x14ac:dyDescent="0.3">
      <c r="B62" s="29" t="s">
        <v>23</v>
      </c>
      <c r="C62" s="30" t="s">
        <v>21</v>
      </c>
      <c r="D62" s="10"/>
      <c r="E62" s="18" t="s">
        <v>41</v>
      </c>
      <c r="F62" s="10"/>
      <c r="G62" s="10"/>
      <c r="H62" s="17" t="s">
        <v>5</v>
      </c>
    </row>
    <row r="63" spans="1:10" ht="16.5" customHeight="1" x14ac:dyDescent="0.3">
      <c r="B63" s="4">
        <f t="array" aca="1" ref="B63:H63" ca="1">Dager+15+DATE(Calendar5Year,Calendar5MonthOption,1)-WEEKDAY(DATE(Calendar5Year,Calendar5MonthOption,1),WeekdayOption)</f>
        <v>43808</v>
      </c>
      <c r="C63" s="4">
        <f ca="1"/>
        <v>43809</v>
      </c>
      <c r="D63" s="4">
        <f ca="1"/>
        <v>43810</v>
      </c>
      <c r="E63" s="4">
        <f ca="1"/>
        <v>43811</v>
      </c>
      <c r="F63" s="4">
        <f ca="1"/>
        <v>43812</v>
      </c>
      <c r="G63" s="4">
        <f ca="1"/>
        <v>43813</v>
      </c>
      <c r="H63" s="5">
        <f ca="1"/>
        <v>43814</v>
      </c>
    </row>
    <row r="64" spans="1:10" ht="56.25" customHeight="1" x14ac:dyDescent="0.3">
      <c r="B64" s="29" t="s">
        <v>23</v>
      </c>
      <c r="C64" s="30" t="s">
        <v>21</v>
      </c>
      <c r="D64" s="10"/>
      <c r="E64" s="18" t="s">
        <v>41</v>
      </c>
      <c r="F64" s="10"/>
      <c r="G64" s="10"/>
      <c r="H64" s="11"/>
    </row>
    <row r="65" spans="1:8" ht="16.5" customHeight="1" x14ac:dyDescent="0.3">
      <c r="B65" s="4">
        <f t="array" aca="1" ref="B65:H65" ca="1">Dager+22+DATE(Calendar5Year,Calendar5MonthOption,1)-WEEKDAY(DATE(Calendar5Year,Calendar5MonthOption,1),WeekdayOption)</f>
        <v>43815</v>
      </c>
      <c r="C65" s="4">
        <f ca="1"/>
        <v>43816</v>
      </c>
      <c r="D65" s="4">
        <f ca="1"/>
        <v>43817</v>
      </c>
      <c r="E65" s="4">
        <f ca="1"/>
        <v>43818</v>
      </c>
      <c r="F65" s="4">
        <f ca="1"/>
        <v>43819</v>
      </c>
      <c r="G65" s="4">
        <f ca="1"/>
        <v>43820</v>
      </c>
      <c r="H65" s="5">
        <f ca="1"/>
        <v>43821</v>
      </c>
    </row>
    <row r="66" spans="1:8" ht="56.25" customHeight="1" x14ac:dyDescent="0.3">
      <c r="B66" s="29" t="s">
        <v>23</v>
      </c>
      <c r="C66" s="30" t="s">
        <v>21</v>
      </c>
      <c r="D66" s="10"/>
      <c r="E66" s="10"/>
      <c r="F66" s="10"/>
      <c r="G66" s="27" t="s">
        <v>7</v>
      </c>
      <c r="H66" s="28" t="s">
        <v>8</v>
      </c>
    </row>
    <row r="67" spans="1:8" ht="16.5" customHeight="1" x14ac:dyDescent="0.3">
      <c r="B67" s="4">
        <f t="array" aca="1" ref="B67:H67" ca="1">Dager+29+DATE(Calendar5Year,Calendar5MonthOption,1)-WEEKDAY(DATE(Calendar5Year,Calendar5MonthOption,1),WeekdayOption)</f>
        <v>43822</v>
      </c>
      <c r="C67" s="4">
        <f ca="1"/>
        <v>43823</v>
      </c>
      <c r="D67" s="4">
        <f ca="1"/>
        <v>43824</v>
      </c>
      <c r="E67" s="4">
        <f ca="1"/>
        <v>43825</v>
      </c>
      <c r="F67" s="4">
        <f ca="1"/>
        <v>43826</v>
      </c>
      <c r="G67" s="4">
        <f ca="1"/>
        <v>43827</v>
      </c>
      <c r="H67" s="5">
        <f ca="1"/>
        <v>43828</v>
      </c>
    </row>
    <row r="68" spans="1:8" ht="57" customHeight="1" x14ac:dyDescent="0.3">
      <c r="B68" s="10"/>
      <c r="C68" s="10"/>
      <c r="D68" s="10"/>
      <c r="E68" s="10"/>
      <c r="F68" s="27" t="s">
        <v>9</v>
      </c>
      <c r="G68" s="27" t="s">
        <v>10</v>
      </c>
      <c r="H68" s="12"/>
    </row>
    <row r="69" spans="1:8" ht="16.5" customHeight="1" x14ac:dyDescent="0.3">
      <c r="B69" s="4">
        <f t="array" aca="1" ref="B69:C69" ca="1">Dager+36+DATE(Calendar5Year,Calendar5MonthOption,1)-WEEKDAY(DATE(Calendar5Year,Calendar5MonthOption,1),WeekdayOption)</f>
        <v>43829</v>
      </c>
      <c r="C69" s="4">
        <f ca="1"/>
        <v>43830</v>
      </c>
      <c r="D69" s="32" t="s">
        <v>1</v>
      </c>
      <c r="E69" s="33"/>
      <c r="F69" s="33"/>
      <c r="G69" s="33"/>
      <c r="H69" s="33"/>
    </row>
    <row r="70" spans="1:8" ht="63.75" customHeight="1" x14ac:dyDescent="0.3">
      <c r="B70" s="10"/>
      <c r="C70" s="10"/>
      <c r="D70" s="38" t="s">
        <v>42</v>
      </c>
      <c r="E70" s="31"/>
      <c r="F70" s="31"/>
      <c r="G70" s="31"/>
      <c r="H70" s="31"/>
    </row>
    <row r="71" spans="1:8" ht="54" customHeight="1" x14ac:dyDescent="0.7">
      <c r="A71" s="2"/>
      <c r="B71" s="1">
        <f ca="1">YEAR(DATE(Calendar5Year,Calendar5MonthOption+1,1))</f>
        <v>2020</v>
      </c>
      <c r="C71" s="6" t="str">
        <f ca="1">PROPER(TEXT(DATE(Calendar5Year,Calendar5MonthOption+1,1),"mmmm"))</f>
        <v>Januar</v>
      </c>
      <c r="D71" s="9"/>
      <c r="E71" s="9"/>
      <c r="F71" s="9"/>
      <c r="G71" s="9"/>
      <c r="H71" s="2"/>
    </row>
    <row r="72" spans="1:8" ht="14.25" customHeight="1" x14ac:dyDescent="0.3">
      <c r="A72" s="3"/>
      <c r="B72" s="7" t="str">
        <f ca="1">UPPER(TEXT(B73,"dddd"))</f>
        <v>MANDAG</v>
      </c>
      <c r="C72" s="8" t="str">
        <f t="shared" ref="C72" ca="1" si="20">UPPER(TEXT(C73,"dddd"))</f>
        <v>TIRSDAG</v>
      </c>
      <c r="D72" s="7" t="str">
        <f t="shared" ref="D72" ca="1" si="21">UPPER(TEXT(D73,"dddd"))</f>
        <v>ONSDAG</v>
      </c>
      <c r="E72" s="8" t="str">
        <f t="shared" ref="E72" ca="1" si="22">UPPER(TEXT(E73,"dddd"))</f>
        <v>TORSDAG</v>
      </c>
      <c r="F72" s="7" t="str">
        <f t="shared" ref="F72" ca="1" si="23">UPPER(TEXT(F73,"dddd"))</f>
        <v>FREDAG</v>
      </c>
      <c r="G72" s="8" t="str">
        <f t="shared" ref="G72" ca="1" si="24">UPPER(TEXT(G73,"dddd"))</f>
        <v>LØRDAG</v>
      </c>
      <c r="H72" s="7" t="str">
        <f t="shared" ref="H72" ca="1" si="25">UPPER(TEXT(H73,"dddd"))</f>
        <v>SØNDAG</v>
      </c>
    </row>
    <row r="73" spans="1:8" ht="16.5" customHeight="1" x14ac:dyDescent="0.3">
      <c r="B73" s="4">
        <f t="array" aca="1" ref="B73:H73" ca="1">Dager+1+DATE(Calendar6Year,Calendar6MonthOption,1)-WEEKDAY(DATE(Calendar6Year,Calendar6MonthOption,1),WeekdayOption)</f>
        <v>43829</v>
      </c>
      <c r="C73" s="4">
        <f ca="1"/>
        <v>43830</v>
      </c>
      <c r="D73" s="4">
        <f ca="1"/>
        <v>43831</v>
      </c>
      <c r="E73" s="4">
        <f ca="1"/>
        <v>43832</v>
      </c>
      <c r="F73" s="4">
        <f ca="1"/>
        <v>43833</v>
      </c>
      <c r="G73" s="4">
        <f ca="1"/>
        <v>43834</v>
      </c>
      <c r="H73" s="5">
        <f ca="1"/>
        <v>43835</v>
      </c>
    </row>
    <row r="74" spans="1:8" ht="56.25" customHeight="1" x14ac:dyDescent="0.3">
      <c r="B74" s="10"/>
      <c r="C74" s="10"/>
      <c r="D74" s="10"/>
      <c r="E74" s="10"/>
      <c r="F74" s="10"/>
      <c r="G74" s="10"/>
      <c r="H74" s="11"/>
    </row>
    <row r="75" spans="1:8" ht="16.5" customHeight="1" x14ac:dyDescent="0.3">
      <c r="B75" s="4">
        <f t="array" aca="1" ref="B75:H75" ca="1">Dager+8+DATE(Calendar6Year,Calendar6MonthOption,1)-WEEKDAY(DATE(Calendar6Year,Calendar6MonthOption,1),WeekdayOption)</f>
        <v>43836</v>
      </c>
      <c r="C75" s="4">
        <f ca="1"/>
        <v>43837</v>
      </c>
      <c r="D75" s="4">
        <f ca="1"/>
        <v>43838</v>
      </c>
      <c r="E75" s="4">
        <f ca="1"/>
        <v>43839</v>
      </c>
      <c r="F75" s="4">
        <f ca="1"/>
        <v>43840</v>
      </c>
      <c r="G75" s="4">
        <f ca="1"/>
        <v>43841</v>
      </c>
      <c r="H75" s="5">
        <f ca="1"/>
        <v>43842</v>
      </c>
    </row>
    <row r="76" spans="1:8" ht="56.25" customHeight="1" x14ac:dyDescent="0.3">
      <c r="B76" s="10"/>
      <c r="C76" s="10"/>
      <c r="D76" s="10"/>
      <c r="E76" s="10"/>
      <c r="F76" s="10"/>
      <c r="G76" s="10"/>
      <c r="H76" s="11"/>
    </row>
    <row r="77" spans="1:8" ht="16.5" customHeight="1" x14ac:dyDescent="0.3">
      <c r="B77" s="4">
        <f t="array" aca="1" ref="B77:H77" ca="1">Dager+15+DATE(Calendar6Year,Calendar6MonthOption,1)-WEEKDAY(DATE(Calendar6Year,Calendar6MonthOption,1),WeekdayOption)</f>
        <v>43843</v>
      </c>
      <c r="C77" s="4">
        <f ca="1"/>
        <v>43844</v>
      </c>
      <c r="D77" s="4">
        <f ca="1"/>
        <v>43845</v>
      </c>
      <c r="E77" s="4">
        <f ca="1"/>
        <v>43846</v>
      </c>
      <c r="F77" s="4">
        <f ca="1"/>
        <v>43847</v>
      </c>
      <c r="G77" s="4">
        <f ca="1"/>
        <v>43848</v>
      </c>
      <c r="H77" s="5">
        <f ca="1"/>
        <v>43849</v>
      </c>
    </row>
    <row r="78" spans="1:8" ht="56.25" customHeight="1" x14ac:dyDescent="0.3">
      <c r="B78" s="10"/>
      <c r="C78" s="10"/>
      <c r="D78" s="10"/>
      <c r="E78" s="10"/>
      <c r="F78" s="10"/>
      <c r="G78" s="10"/>
      <c r="H78" s="11"/>
    </row>
    <row r="79" spans="1:8" ht="16.5" customHeight="1" x14ac:dyDescent="0.3">
      <c r="B79" s="4">
        <f t="array" aca="1" ref="B79:H79" ca="1">Dager+22+DATE(Calendar6Year,Calendar6MonthOption,1)-WEEKDAY(DATE(Calendar6Year,Calendar6MonthOption,1),WeekdayOption)</f>
        <v>43850</v>
      </c>
      <c r="C79" s="4">
        <f ca="1"/>
        <v>43851</v>
      </c>
      <c r="D79" s="4">
        <f ca="1"/>
        <v>43852</v>
      </c>
      <c r="E79" s="4">
        <f ca="1"/>
        <v>43853</v>
      </c>
      <c r="F79" s="4">
        <f ca="1"/>
        <v>43854</v>
      </c>
      <c r="G79" s="4">
        <f ca="1"/>
        <v>43855</v>
      </c>
      <c r="H79" s="5">
        <f ca="1"/>
        <v>43856</v>
      </c>
    </row>
    <row r="80" spans="1:8" ht="56.25" customHeight="1" x14ac:dyDescent="0.3">
      <c r="B80" s="10"/>
      <c r="C80" s="10"/>
      <c r="D80" s="10"/>
      <c r="E80" s="10"/>
      <c r="F80" s="10"/>
      <c r="G80" s="10"/>
      <c r="H80" s="11"/>
    </row>
    <row r="81" spans="1:8" ht="16.5" customHeight="1" x14ac:dyDescent="0.3">
      <c r="B81" s="4">
        <f t="array" aca="1" ref="B81:H81" ca="1">Dager+29+DATE(Calendar6Year,Calendar6MonthOption,1)-WEEKDAY(DATE(Calendar6Year,Calendar6MonthOption,1),WeekdayOption)</f>
        <v>43857</v>
      </c>
      <c r="C81" s="4">
        <f ca="1"/>
        <v>43858</v>
      </c>
      <c r="D81" s="4">
        <f ca="1"/>
        <v>43859</v>
      </c>
      <c r="E81" s="4">
        <f ca="1"/>
        <v>43860</v>
      </c>
      <c r="F81" s="4">
        <f ca="1"/>
        <v>43861</v>
      </c>
      <c r="G81" s="4">
        <f ca="1"/>
        <v>43862</v>
      </c>
      <c r="H81" s="5">
        <f ca="1"/>
        <v>43863</v>
      </c>
    </row>
    <row r="82" spans="1:8" ht="57" customHeight="1" x14ac:dyDescent="0.3">
      <c r="B82" s="10"/>
      <c r="C82" s="10"/>
      <c r="D82" s="10"/>
      <c r="E82" s="10"/>
      <c r="F82" s="10" t="s">
        <v>20</v>
      </c>
      <c r="G82" s="10"/>
      <c r="H82" s="12"/>
    </row>
    <row r="83" spans="1:8" ht="16.5" customHeight="1" x14ac:dyDescent="0.3">
      <c r="B83" s="4">
        <f t="array" aca="1" ref="B83:C83" ca="1">Dager+36+DATE(Calendar6Year,Calendar6MonthOption,1)-WEEKDAY(DATE(Calendar6Year,Calendar6MonthOption,1),WeekdayOption)</f>
        <v>43864</v>
      </c>
      <c r="C83" s="4">
        <f ca="1"/>
        <v>43865</v>
      </c>
      <c r="D83" s="32" t="s">
        <v>1</v>
      </c>
      <c r="E83" s="33"/>
      <c r="F83" s="33"/>
      <c r="G83" s="33"/>
      <c r="H83" s="33"/>
    </row>
    <row r="84" spans="1:8" ht="63.75" customHeight="1" x14ac:dyDescent="0.3">
      <c r="B84" s="10"/>
      <c r="C84" s="10"/>
      <c r="D84" s="31"/>
      <c r="E84" s="31"/>
      <c r="F84" s="31"/>
      <c r="G84" s="31"/>
      <c r="H84" s="31"/>
    </row>
    <row r="85" spans="1:8" ht="54" customHeight="1" x14ac:dyDescent="0.7">
      <c r="A85" s="2"/>
      <c r="B85" s="1">
        <f ca="1">YEAR(DATE(Calendar6Year,Calendar6MonthOption+1,1))</f>
        <v>2020</v>
      </c>
      <c r="C85" s="6" t="str">
        <f ca="1">PROPER(TEXT(DATE(Calendar6Year,Calendar6MonthOption+1,1),"mmmm"))</f>
        <v>Februar</v>
      </c>
      <c r="D85" s="9"/>
      <c r="E85" s="9"/>
      <c r="F85" s="9"/>
      <c r="G85" s="9"/>
      <c r="H85" s="2"/>
    </row>
    <row r="86" spans="1:8" ht="14.25" customHeight="1" x14ac:dyDescent="0.3">
      <c r="A86" s="3"/>
      <c r="B86" s="7" t="str">
        <f ca="1">UPPER(TEXT(B87,"dddd"))</f>
        <v>MANDAG</v>
      </c>
      <c r="C86" s="8" t="str">
        <f t="shared" ref="C86" ca="1" si="26">UPPER(TEXT(C87,"dddd"))</f>
        <v>TIRSDAG</v>
      </c>
      <c r="D86" s="7" t="str">
        <f t="shared" ref="D86" ca="1" si="27">UPPER(TEXT(D87,"dddd"))</f>
        <v>ONSDAG</v>
      </c>
      <c r="E86" s="8" t="str">
        <f t="shared" ref="E86" ca="1" si="28">UPPER(TEXT(E87,"dddd"))</f>
        <v>TORSDAG</v>
      </c>
      <c r="F86" s="7" t="str">
        <f t="shared" ref="F86" ca="1" si="29">UPPER(TEXT(F87,"dddd"))</f>
        <v>FREDAG</v>
      </c>
      <c r="G86" s="8" t="str">
        <f t="shared" ref="G86" ca="1" si="30">UPPER(TEXT(G87,"dddd"))</f>
        <v>LØRDAG</v>
      </c>
      <c r="H86" s="7" t="str">
        <f t="shared" ref="H86" ca="1" si="31">UPPER(TEXT(H87,"dddd"))</f>
        <v>SØNDAG</v>
      </c>
    </row>
    <row r="87" spans="1:8" ht="16.5" customHeight="1" x14ac:dyDescent="0.3">
      <c r="B87" s="4">
        <f t="array" aca="1" ref="B87:H87" ca="1">Dager+1+DATE(Calendar7Year,Calendar7MonthOption,1)-WEEKDAY(DATE(Calendar7Year,Calendar7MonthOption,1),WeekdayOption)</f>
        <v>43857</v>
      </c>
      <c r="C87" s="4">
        <f ca="1"/>
        <v>43858</v>
      </c>
      <c r="D87" s="4">
        <f ca="1"/>
        <v>43859</v>
      </c>
      <c r="E87" s="4">
        <f ca="1"/>
        <v>43860</v>
      </c>
      <c r="F87" s="4">
        <f ca="1"/>
        <v>43861</v>
      </c>
      <c r="G87" s="4">
        <f ca="1"/>
        <v>43862</v>
      </c>
      <c r="H87" s="5">
        <f ca="1"/>
        <v>43863</v>
      </c>
    </row>
    <row r="88" spans="1:8" ht="56.25" customHeight="1" x14ac:dyDescent="0.3">
      <c r="B88" s="10"/>
      <c r="C88" s="10"/>
      <c r="D88" s="10"/>
      <c r="E88" s="10"/>
      <c r="F88" s="10"/>
      <c r="G88" s="27" t="s">
        <v>43</v>
      </c>
      <c r="H88" s="28" t="s">
        <v>44</v>
      </c>
    </row>
    <row r="89" spans="1:8" ht="16.5" customHeight="1" x14ac:dyDescent="0.3">
      <c r="B89" s="4">
        <f t="array" aca="1" ref="B89:H89" ca="1">Dager+8+DATE(Calendar7Year,Calendar7MonthOption,1)-WEEKDAY(DATE(Calendar7Year,Calendar7MonthOption,1),WeekdayOption)</f>
        <v>43864</v>
      </c>
      <c r="C89" s="4">
        <f ca="1"/>
        <v>43865</v>
      </c>
      <c r="D89" s="4">
        <f ca="1"/>
        <v>43866</v>
      </c>
      <c r="E89" s="4">
        <f ca="1"/>
        <v>43867</v>
      </c>
      <c r="F89" s="4">
        <f ca="1"/>
        <v>43868</v>
      </c>
      <c r="G89" s="4">
        <f ca="1"/>
        <v>43869</v>
      </c>
      <c r="H89" s="5">
        <f ca="1"/>
        <v>43870</v>
      </c>
    </row>
    <row r="90" spans="1:8" ht="56.25" customHeight="1" x14ac:dyDescent="0.3">
      <c r="B90" s="10"/>
      <c r="C90" s="10"/>
      <c r="D90" s="10"/>
      <c r="E90" s="10"/>
      <c r="F90" s="10"/>
      <c r="G90" s="10"/>
      <c r="H90" s="11"/>
    </row>
    <row r="91" spans="1:8" ht="16.5" customHeight="1" x14ac:dyDescent="0.3">
      <c r="B91" s="4">
        <f t="array" aca="1" ref="B91:H91" ca="1">Dager+15+DATE(Calendar7Year,Calendar7MonthOption,1)-WEEKDAY(DATE(Calendar7Year,Calendar7MonthOption,1),WeekdayOption)</f>
        <v>43871</v>
      </c>
      <c r="C91" s="4">
        <f ca="1"/>
        <v>43872</v>
      </c>
      <c r="D91" s="4">
        <f ca="1"/>
        <v>43873</v>
      </c>
      <c r="E91" s="4">
        <f ca="1"/>
        <v>43874</v>
      </c>
      <c r="F91" s="4">
        <f ca="1"/>
        <v>43875</v>
      </c>
      <c r="G91" s="4">
        <f ca="1"/>
        <v>43876</v>
      </c>
      <c r="H91" s="5">
        <f ca="1"/>
        <v>43877</v>
      </c>
    </row>
    <row r="92" spans="1:8" ht="56.25" customHeight="1" x14ac:dyDescent="0.3">
      <c r="B92" s="10"/>
      <c r="C92" s="10"/>
      <c r="D92" s="10"/>
      <c r="E92" s="10"/>
      <c r="F92" s="10"/>
      <c r="G92" s="10"/>
      <c r="H92" s="11"/>
    </row>
    <row r="93" spans="1:8" ht="16.5" customHeight="1" x14ac:dyDescent="0.3">
      <c r="B93" s="4">
        <f t="array" aca="1" ref="B93:H93" ca="1">Dager+22+DATE(Calendar7Year,Calendar7MonthOption,1)-WEEKDAY(DATE(Calendar7Year,Calendar7MonthOption,1),WeekdayOption)</f>
        <v>43878</v>
      </c>
      <c r="C93" s="4">
        <f ca="1"/>
        <v>43879</v>
      </c>
      <c r="D93" s="4">
        <f ca="1"/>
        <v>43880</v>
      </c>
      <c r="E93" s="4">
        <f ca="1"/>
        <v>43881</v>
      </c>
      <c r="F93" s="4">
        <f ca="1"/>
        <v>43882</v>
      </c>
      <c r="G93" s="4">
        <f ca="1"/>
        <v>43883</v>
      </c>
      <c r="H93" s="5">
        <f ca="1"/>
        <v>43884</v>
      </c>
    </row>
    <row r="94" spans="1:8" ht="56.25" customHeight="1" x14ac:dyDescent="0.3">
      <c r="B94" s="10"/>
      <c r="C94" s="10"/>
      <c r="D94" s="10"/>
      <c r="E94" s="10"/>
      <c r="F94" s="10"/>
      <c r="G94" s="10"/>
      <c r="H94" s="11"/>
    </row>
    <row r="95" spans="1:8" ht="16.5" customHeight="1" x14ac:dyDescent="0.3">
      <c r="B95" s="4">
        <f t="array" aca="1" ref="B95:H95" ca="1">Dager+29+DATE(Calendar7Year,Calendar7MonthOption,1)-WEEKDAY(DATE(Calendar7Year,Calendar7MonthOption,1),WeekdayOption)</f>
        <v>43885</v>
      </c>
      <c r="C95" s="4">
        <f ca="1"/>
        <v>43886</v>
      </c>
      <c r="D95" s="4">
        <f ca="1"/>
        <v>43887</v>
      </c>
      <c r="E95" s="4">
        <f ca="1"/>
        <v>43888</v>
      </c>
      <c r="F95" s="4">
        <f ca="1"/>
        <v>43889</v>
      </c>
      <c r="G95" s="4">
        <f ca="1"/>
        <v>43890</v>
      </c>
      <c r="H95" s="5">
        <f ca="1"/>
        <v>43891</v>
      </c>
    </row>
    <row r="96" spans="1:8" ht="57" customHeight="1" x14ac:dyDescent="0.3">
      <c r="B96" s="10"/>
      <c r="C96" s="10"/>
      <c r="D96" s="10"/>
      <c r="E96" s="10"/>
      <c r="F96" s="10"/>
      <c r="G96" s="10"/>
      <c r="H96" s="12"/>
    </row>
    <row r="97" spans="1:8" ht="16.5" customHeight="1" x14ac:dyDescent="0.3">
      <c r="B97" s="4">
        <f t="array" aca="1" ref="B97:C97" ca="1">Dager+36+DATE(Calendar7Year,Calendar7MonthOption,1)-WEEKDAY(DATE(Calendar7Year,Calendar7MonthOption,1),WeekdayOption)</f>
        <v>43892</v>
      </c>
      <c r="C97" s="4">
        <f ca="1"/>
        <v>43893</v>
      </c>
      <c r="D97" s="32" t="s">
        <v>1</v>
      </c>
      <c r="E97" s="33"/>
      <c r="F97" s="33"/>
      <c r="G97" s="33"/>
      <c r="H97" s="33"/>
    </row>
    <row r="98" spans="1:8" ht="63.75" customHeight="1" x14ac:dyDescent="0.3">
      <c r="B98" s="10"/>
      <c r="C98" s="10"/>
      <c r="D98" s="31"/>
      <c r="E98" s="31"/>
      <c r="F98" s="31"/>
      <c r="G98" s="31"/>
      <c r="H98" s="31"/>
    </row>
    <row r="99" spans="1:8" ht="54" customHeight="1" x14ac:dyDescent="0.7">
      <c r="A99" s="2"/>
      <c r="B99" s="1">
        <f ca="1">YEAR(DATE(Calendar7Year,Calendar7MonthOption+1,1))</f>
        <v>2020</v>
      </c>
      <c r="C99" s="6" t="str">
        <f ca="1">PROPER(TEXT(DATE(Calendar7Year,Calendar7MonthOption+1,1),"mmmm"))</f>
        <v>Mars</v>
      </c>
      <c r="D99" s="9"/>
      <c r="E99" s="9"/>
      <c r="F99" s="9"/>
      <c r="G99" s="9"/>
      <c r="H99" s="2"/>
    </row>
    <row r="100" spans="1:8" ht="14.25" customHeight="1" x14ac:dyDescent="0.3">
      <c r="A100" s="3"/>
      <c r="B100" s="7" t="str">
        <f ca="1">UPPER(TEXT(B101,"dddd"))</f>
        <v>MANDAG</v>
      </c>
      <c r="C100" s="8" t="str">
        <f t="shared" ref="C100" ca="1" si="32">UPPER(TEXT(C101,"dddd"))</f>
        <v>TIRSDAG</v>
      </c>
      <c r="D100" s="7" t="str">
        <f t="shared" ref="D100" ca="1" si="33">UPPER(TEXT(D101,"dddd"))</f>
        <v>ONSDAG</v>
      </c>
      <c r="E100" s="8" t="str">
        <f t="shared" ref="E100" ca="1" si="34">UPPER(TEXT(E101,"dddd"))</f>
        <v>TORSDAG</v>
      </c>
      <c r="F100" s="7" t="str">
        <f t="shared" ref="F100" ca="1" si="35">UPPER(TEXT(F101,"dddd"))</f>
        <v>FREDAG</v>
      </c>
      <c r="G100" s="8" t="str">
        <f t="shared" ref="G100" ca="1" si="36">UPPER(TEXT(G101,"dddd"))</f>
        <v>LØRDAG</v>
      </c>
      <c r="H100" s="7" t="str">
        <f t="shared" ref="H100" ca="1" si="37">UPPER(TEXT(H101,"dddd"))</f>
        <v>SØNDAG</v>
      </c>
    </row>
    <row r="101" spans="1:8" ht="16.5" customHeight="1" x14ac:dyDescent="0.3">
      <c r="B101" s="4">
        <f t="array" aca="1" ref="B101:H101" ca="1">Dager+1+DATE(Calendar8Year,Calendar8MonthOption,1)-WEEKDAY(DATE(Calendar8Year,Calendar8MonthOption,1),WeekdayOption)</f>
        <v>43885</v>
      </c>
      <c r="C101" s="4">
        <f ca="1"/>
        <v>43886</v>
      </c>
      <c r="D101" s="4">
        <f ca="1"/>
        <v>43887</v>
      </c>
      <c r="E101" s="4">
        <f ca="1"/>
        <v>43888</v>
      </c>
      <c r="F101" s="4">
        <f ca="1"/>
        <v>43889</v>
      </c>
      <c r="G101" s="4">
        <f ca="1"/>
        <v>43890</v>
      </c>
      <c r="H101" s="5">
        <f ca="1"/>
        <v>43891</v>
      </c>
    </row>
    <row r="102" spans="1:8" ht="56.25" customHeight="1" x14ac:dyDescent="0.3">
      <c r="B102" s="10"/>
      <c r="C102" s="10"/>
      <c r="D102" s="10"/>
      <c r="E102" s="10"/>
      <c r="F102" s="10"/>
      <c r="G102" s="10"/>
      <c r="H102" s="11"/>
    </row>
    <row r="103" spans="1:8" ht="16.5" customHeight="1" x14ac:dyDescent="0.3">
      <c r="B103" s="4">
        <f t="array" aca="1" ref="B103:H103" ca="1">Dager+8+DATE(Calendar8Year,Calendar8MonthOption,1)-WEEKDAY(DATE(Calendar8Year,Calendar8MonthOption,1),WeekdayOption)</f>
        <v>43892</v>
      </c>
      <c r="C103" s="4">
        <f ca="1"/>
        <v>43893</v>
      </c>
      <c r="D103" s="4">
        <f ca="1"/>
        <v>43894</v>
      </c>
      <c r="E103" s="4">
        <f ca="1"/>
        <v>43895</v>
      </c>
      <c r="F103" s="4">
        <f ca="1"/>
        <v>43896</v>
      </c>
      <c r="G103" s="4">
        <f ca="1"/>
        <v>43897</v>
      </c>
      <c r="H103" s="5">
        <f ca="1"/>
        <v>43898</v>
      </c>
    </row>
    <row r="104" spans="1:8" ht="56.25" customHeight="1" x14ac:dyDescent="0.3">
      <c r="B104" s="10"/>
      <c r="C104" s="10"/>
      <c r="D104" s="10"/>
      <c r="E104" s="10"/>
      <c r="F104" s="10"/>
      <c r="G104" s="10"/>
      <c r="H104" s="11"/>
    </row>
    <row r="105" spans="1:8" ht="16.5" customHeight="1" x14ac:dyDescent="0.3">
      <c r="B105" s="4">
        <f t="array" aca="1" ref="B105:H105" ca="1">Dager+15+DATE(Calendar8Year,Calendar8MonthOption,1)-WEEKDAY(DATE(Calendar8Year,Calendar8MonthOption,1),WeekdayOption)</f>
        <v>43899</v>
      </c>
      <c r="C105" s="4">
        <f ca="1"/>
        <v>43900</v>
      </c>
      <c r="D105" s="4">
        <f ca="1"/>
        <v>43901</v>
      </c>
      <c r="E105" s="4">
        <f ca="1"/>
        <v>43902</v>
      </c>
      <c r="F105" s="4">
        <f ca="1"/>
        <v>43903</v>
      </c>
      <c r="G105" s="4">
        <f ca="1"/>
        <v>43904</v>
      </c>
      <c r="H105" s="5">
        <f ca="1"/>
        <v>43905</v>
      </c>
    </row>
    <row r="106" spans="1:8" ht="56.25" customHeight="1" x14ac:dyDescent="0.3">
      <c r="B106" s="10"/>
      <c r="C106" s="10"/>
      <c r="D106" s="10"/>
      <c r="E106" s="10"/>
      <c r="F106" s="10"/>
      <c r="G106" s="10"/>
      <c r="H106" s="11"/>
    </row>
    <row r="107" spans="1:8" ht="16.5" customHeight="1" x14ac:dyDescent="0.3">
      <c r="B107" s="4">
        <f t="array" aca="1" ref="B107:H107" ca="1">Dager+22+DATE(Calendar8Year,Calendar8MonthOption,1)-WEEKDAY(DATE(Calendar8Year,Calendar8MonthOption,1),WeekdayOption)</f>
        <v>43906</v>
      </c>
      <c r="C107" s="4">
        <f ca="1"/>
        <v>43907</v>
      </c>
      <c r="D107" s="4">
        <f ca="1"/>
        <v>43908</v>
      </c>
      <c r="E107" s="4">
        <f ca="1"/>
        <v>43909</v>
      </c>
      <c r="F107" s="4">
        <f ca="1"/>
        <v>43910</v>
      </c>
      <c r="G107" s="4">
        <f ca="1"/>
        <v>43911</v>
      </c>
      <c r="H107" s="5">
        <f ca="1"/>
        <v>43912</v>
      </c>
    </row>
    <row r="108" spans="1:8" ht="56.25" customHeight="1" x14ac:dyDescent="0.3">
      <c r="B108" s="10"/>
      <c r="C108" s="10"/>
      <c r="D108" s="10"/>
      <c r="E108" s="10"/>
      <c r="F108" s="10"/>
      <c r="G108" s="10"/>
      <c r="H108" s="11"/>
    </row>
    <row r="109" spans="1:8" ht="16.5" customHeight="1" x14ac:dyDescent="0.3">
      <c r="B109" s="4">
        <f t="array" aca="1" ref="B109:H109" ca="1">Dager+29+DATE(Calendar8Year,Calendar8MonthOption,1)-WEEKDAY(DATE(Calendar8Year,Calendar8MonthOption,1),WeekdayOption)</f>
        <v>43913</v>
      </c>
      <c r="C109" s="4">
        <f ca="1"/>
        <v>43914</v>
      </c>
      <c r="D109" s="4">
        <f ca="1"/>
        <v>43915</v>
      </c>
      <c r="E109" s="4">
        <f ca="1"/>
        <v>43916</v>
      </c>
      <c r="F109" s="4">
        <f ca="1"/>
        <v>43917</v>
      </c>
      <c r="G109" s="4">
        <f ca="1"/>
        <v>43918</v>
      </c>
      <c r="H109" s="5">
        <f ca="1"/>
        <v>43919</v>
      </c>
    </row>
    <row r="110" spans="1:8" ht="57" customHeight="1" x14ac:dyDescent="0.3">
      <c r="B110" s="10"/>
      <c r="C110" s="10"/>
      <c r="D110" s="10"/>
      <c r="E110" s="10"/>
      <c r="F110" s="10"/>
      <c r="G110" s="10"/>
      <c r="H110" s="12"/>
    </row>
    <row r="111" spans="1:8" ht="16.5" customHeight="1" x14ac:dyDescent="0.3">
      <c r="B111" s="4">
        <f t="array" aca="1" ref="B111:C111" ca="1">Dager+36+DATE(Calendar8Year,Calendar8MonthOption,1)-WEEKDAY(DATE(Calendar8Year,Calendar8MonthOption,1),WeekdayOption)</f>
        <v>43920</v>
      </c>
      <c r="C111" s="4">
        <f ca="1"/>
        <v>43921</v>
      </c>
      <c r="D111" s="32" t="s">
        <v>1</v>
      </c>
      <c r="E111" s="33"/>
      <c r="F111" s="33"/>
      <c r="G111" s="33"/>
      <c r="H111" s="33"/>
    </row>
    <row r="112" spans="1:8" ht="63.75" customHeight="1" x14ac:dyDescent="0.3">
      <c r="B112" s="10"/>
      <c r="C112" s="10"/>
      <c r="D112" s="31"/>
      <c r="E112" s="31"/>
      <c r="F112" s="31"/>
      <c r="G112" s="31"/>
      <c r="H112" s="31"/>
    </row>
    <row r="113" spans="1:8" ht="54" customHeight="1" x14ac:dyDescent="0.7">
      <c r="A113" s="2"/>
      <c r="B113" s="1">
        <f ca="1">YEAR(DATE(Calendar8Year,Calendar8MonthOption+1,1))</f>
        <v>2020</v>
      </c>
      <c r="C113" s="6" t="str">
        <f ca="1">PROPER(TEXT(DATE(Calendar8Year,Calendar8MonthOption+1,1),"mmmm"))</f>
        <v>April</v>
      </c>
      <c r="D113" s="9"/>
      <c r="E113" s="9"/>
      <c r="F113" s="9"/>
      <c r="G113" s="9"/>
      <c r="H113" s="2"/>
    </row>
    <row r="114" spans="1:8" ht="14.25" customHeight="1" x14ac:dyDescent="0.3">
      <c r="A114" s="3"/>
      <c r="B114" s="7" t="str">
        <f ca="1">UPPER(TEXT(B115,"dddd"))</f>
        <v>MANDAG</v>
      </c>
      <c r="C114" s="8" t="str">
        <f t="shared" ref="C114" ca="1" si="38">UPPER(TEXT(C115,"dddd"))</f>
        <v>TIRSDAG</v>
      </c>
      <c r="D114" s="7" t="str">
        <f t="shared" ref="D114" ca="1" si="39">UPPER(TEXT(D115,"dddd"))</f>
        <v>ONSDAG</v>
      </c>
      <c r="E114" s="8" t="str">
        <f t="shared" ref="E114" ca="1" si="40">UPPER(TEXT(E115,"dddd"))</f>
        <v>TORSDAG</v>
      </c>
      <c r="F114" s="7" t="str">
        <f t="shared" ref="F114" ca="1" si="41">UPPER(TEXT(F115,"dddd"))</f>
        <v>FREDAG</v>
      </c>
      <c r="G114" s="8" t="str">
        <f t="shared" ref="G114" ca="1" si="42">UPPER(TEXT(G115,"dddd"))</f>
        <v>LØRDAG</v>
      </c>
      <c r="H114" s="7" t="str">
        <f t="shared" ref="H114" ca="1" si="43">UPPER(TEXT(H115,"dddd"))</f>
        <v>SØNDAG</v>
      </c>
    </row>
    <row r="115" spans="1:8" ht="16.5" customHeight="1" x14ac:dyDescent="0.3">
      <c r="B115" s="4">
        <f t="array" aca="1" ref="B115:H115" ca="1">Dager+1+DATE(Calendar9Year,Calendar9MonthOption,1)-WEEKDAY(DATE(Calendar9Year,Calendar9MonthOption,1),WeekdayOption)</f>
        <v>43920</v>
      </c>
      <c r="C115" s="4">
        <f ca="1"/>
        <v>43921</v>
      </c>
      <c r="D115" s="4">
        <f ca="1"/>
        <v>43922</v>
      </c>
      <c r="E115" s="4">
        <f ca="1"/>
        <v>43923</v>
      </c>
      <c r="F115" s="4">
        <f ca="1"/>
        <v>43924</v>
      </c>
      <c r="G115" s="4">
        <f ca="1"/>
        <v>43925</v>
      </c>
      <c r="H115" s="5">
        <f ca="1"/>
        <v>43926</v>
      </c>
    </row>
    <row r="116" spans="1:8" ht="56.25" customHeight="1" x14ac:dyDescent="0.3">
      <c r="B116" s="10"/>
      <c r="C116" s="10"/>
      <c r="D116" s="10"/>
      <c r="E116" s="10"/>
      <c r="F116" s="10"/>
      <c r="G116" s="10"/>
      <c r="H116" s="11"/>
    </row>
    <row r="117" spans="1:8" ht="16.5" customHeight="1" x14ac:dyDescent="0.3">
      <c r="B117" s="4">
        <f t="array" aca="1" ref="B117:H117" ca="1">Dager+8+DATE(Calendar9Year,Calendar9MonthOption,1)-WEEKDAY(DATE(Calendar9Year,Calendar9MonthOption,1),WeekdayOption)</f>
        <v>43927</v>
      </c>
      <c r="C117" s="4">
        <f ca="1"/>
        <v>43928</v>
      </c>
      <c r="D117" s="4">
        <f ca="1"/>
        <v>43929</v>
      </c>
      <c r="E117" s="4">
        <f ca="1"/>
        <v>43930</v>
      </c>
      <c r="F117" s="4">
        <f ca="1"/>
        <v>43931</v>
      </c>
      <c r="G117" s="4">
        <f ca="1"/>
        <v>43932</v>
      </c>
      <c r="H117" s="5">
        <f ca="1"/>
        <v>43933</v>
      </c>
    </row>
    <row r="118" spans="1:8" ht="56.25" customHeight="1" x14ac:dyDescent="0.3">
      <c r="B118" s="10"/>
      <c r="C118" s="10"/>
      <c r="D118" s="10"/>
      <c r="E118" s="10"/>
      <c r="F118" s="10"/>
      <c r="G118" s="10"/>
      <c r="H118" s="11"/>
    </row>
    <row r="119" spans="1:8" ht="16.5" customHeight="1" x14ac:dyDescent="0.3">
      <c r="B119" s="4">
        <f t="array" aca="1" ref="B119:H119" ca="1">Dager+15+DATE(Calendar9Year,Calendar9MonthOption,1)-WEEKDAY(DATE(Calendar9Year,Calendar9MonthOption,1),WeekdayOption)</f>
        <v>43934</v>
      </c>
      <c r="C119" s="4">
        <f ca="1"/>
        <v>43935</v>
      </c>
      <c r="D119" s="4">
        <f ca="1"/>
        <v>43936</v>
      </c>
      <c r="E119" s="4">
        <f ca="1"/>
        <v>43937</v>
      </c>
      <c r="F119" s="4">
        <f ca="1"/>
        <v>43938</v>
      </c>
      <c r="G119" s="4">
        <f ca="1"/>
        <v>43939</v>
      </c>
      <c r="H119" s="5">
        <f ca="1"/>
        <v>43940</v>
      </c>
    </row>
    <row r="120" spans="1:8" ht="56.25" customHeight="1" x14ac:dyDescent="0.3">
      <c r="B120" s="10"/>
      <c r="C120" s="10"/>
      <c r="D120" s="10"/>
      <c r="E120" s="10"/>
      <c r="F120" s="10"/>
      <c r="G120" s="10"/>
      <c r="H120" s="11"/>
    </row>
    <row r="121" spans="1:8" ht="16.5" customHeight="1" x14ac:dyDescent="0.3">
      <c r="B121" s="4">
        <f t="array" aca="1" ref="B121:H121" ca="1">Dager+22+DATE(Calendar9Year,Calendar9MonthOption,1)-WEEKDAY(DATE(Calendar9Year,Calendar9MonthOption,1),WeekdayOption)</f>
        <v>43941</v>
      </c>
      <c r="C121" s="4">
        <f ca="1"/>
        <v>43942</v>
      </c>
      <c r="D121" s="4">
        <f ca="1"/>
        <v>43943</v>
      </c>
      <c r="E121" s="4">
        <f ca="1"/>
        <v>43944</v>
      </c>
      <c r="F121" s="4">
        <f ca="1"/>
        <v>43945</v>
      </c>
      <c r="G121" s="4">
        <f ca="1"/>
        <v>43946</v>
      </c>
      <c r="H121" s="5">
        <f ca="1"/>
        <v>43947</v>
      </c>
    </row>
    <row r="122" spans="1:8" ht="56.25" customHeight="1" x14ac:dyDescent="0.3">
      <c r="B122" s="10"/>
      <c r="C122" s="10"/>
      <c r="D122" s="10"/>
      <c r="E122" s="10"/>
      <c r="F122" s="10"/>
      <c r="G122" s="10"/>
      <c r="H122" s="11"/>
    </row>
    <row r="123" spans="1:8" ht="16.5" customHeight="1" x14ac:dyDescent="0.3">
      <c r="B123" s="4">
        <f t="array" aca="1" ref="B123:H123" ca="1">Dager+29+DATE(Calendar9Year,Calendar9MonthOption,1)-WEEKDAY(DATE(Calendar9Year,Calendar9MonthOption,1),WeekdayOption)</f>
        <v>43948</v>
      </c>
      <c r="C123" s="4">
        <f ca="1"/>
        <v>43949</v>
      </c>
      <c r="D123" s="4">
        <f ca="1"/>
        <v>43950</v>
      </c>
      <c r="E123" s="4">
        <f ca="1"/>
        <v>43951</v>
      </c>
      <c r="F123" s="4">
        <f ca="1"/>
        <v>43952</v>
      </c>
      <c r="G123" s="4">
        <f ca="1"/>
        <v>43953</v>
      </c>
      <c r="H123" s="5">
        <f ca="1"/>
        <v>43954</v>
      </c>
    </row>
    <row r="124" spans="1:8" ht="57" customHeight="1" x14ac:dyDescent="0.3">
      <c r="B124" s="10"/>
      <c r="C124" s="10"/>
      <c r="D124" s="10"/>
      <c r="E124" s="10"/>
      <c r="F124" s="10"/>
      <c r="G124" s="10"/>
      <c r="H124" s="12"/>
    </row>
    <row r="125" spans="1:8" ht="16.5" customHeight="1" x14ac:dyDescent="0.3">
      <c r="B125" s="4">
        <f t="array" aca="1" ref="B125:C125" ca="1">Dager+36+DATE(Calendar9Year,Calendar9MonthOption,1)-WEEKDAY(DATE(Calendar9Year,Calendar9MonthOption,1),WeekdayOption)</f>
        <v>43955</v>
      </c>
      <c r="C125" s="4">
        <f ca="1"/>
        <v>43956</v>
      </c>
      <c r="D125" s="32" t="s">
        <v>1</v>
      </c>
      <c r="E125" s="33"/>
      <c r="F125" s="33"/>
      <c r="G125" s="33"/>
      <c r="H125" s="33"/>
    </row>
    <row r="126" spans="1:8" ht="63.75" customHeight="1" x14ac:dyDescent="0.3">
      <c r="B126" s="10"/>
      <c r="C126" s="10"/>
      <c r="D126" s="31"/>
      <c r="E126" s="31"/>
      <c r="F126" s="31"/>
      <c r="G126" s="31"/>
      <c r="H126" s="31"/>
    </row>
    <row r="127" spans="1:8" ht="54" customHeight="1" x14ac:dyDescent="0.7">
      <c r="A127" s="2"/>
      <c r="B127" s="1">
        <f ca="1">YEAR(DATE(Calendar9Year,Calendar9MonthOption+1,1))</f>
        <v>2020</v>
      </c>
      <c r="C127" s="6" t="str">
        <f ca="1">PROPER(TEXT(DATE(Calendar9Year,Calendar9MonthOption+1,1),"mmmm"))</f>
        <v>Mai</v>
      </c>
      <c r="D127" s="9"/>
      <c r="E127" s="9"/>
      <c r="F127" s="9"/>
      <c r="G127" s="9"/>
      <c r="H127" s="2"/>
    </row>
    <row r="128" spans="1:8" ht="14.25" customHeight="1" x14ac:dyDescent="0.3">
      <c r="A128" s="3"/>
      <c r="B128" s="7" t="str">
        <f ca="1">UPPER(TEXT(B129,"dddd"))</f>
        <v>MANDAG</v>
      </c>
      <c r="C128" s="8" t="str">
        <f t="shared" ref="C128:H128" ca="1" si="44">UPPER(TEXT(C129,"dddd"))</f>
        <v>TIRSDAG</v>
      </c>
      <c r="D128" s="7" t="str">
        <f t="shared" ca="1" si="44"/>
        <v>ONSDAG</v>
      </c>
      <c r="E128" s="8" t="str">
        <f t="shared" ca="1" si="44"/>
        <v>TORSDAG</v>
      </c>
      <c r="F128" s="7" t="str">
        <f t="shared" ca="1" si="44"/>
        <v>FREDAG</v>
      </c>
      <c r="G128" s="8" t="str">
        <f t="shared" ca="1" si="44"/>
        <v>LØRDAG</v>
      </c>
      <c r="H128" s="7" t="str">
        <f t="shared" ca="1" si="44"/>
        <v>SØNDAG</v>
      </c>
    </row>
    <row r="129" spans="2:8" ht="16.5" customHeight="1" x14ac:dyDescent="0.3">
      <c r="B129" s="4">
        <f t="array" aca="1" ref="B129:H129" ca="1">Dager+1+DATE(Calendar10Year,Calendar10MonthOption,1)-WEEKDAY(DATE(Calendar10Year,Calendar10MonthOption,1),WeekdayOption)</f>
        <v>43948</v>
      </c>
      <c r="C129" s="4">
        <f ca="1"/>
        <v>43949</v>
      </c>
      <c r="D129" s="4">
        <f ca="1"/>
        <v>43950</v>
      </c>
      <c r="E129" s="4">
        <f ca="1"/>
        <v>43951</v>
      </c>
      <c r="F129" s="4">
        <f ca="1"/>
        <v>43952</v>
      </c>
      <c r="G129" s="4">
        <f ca="1"/>
        <v>43953</v>
      </c>
      <c r="H129" s="5">
        <f ca="1"/>
        <v>43954</v>
      </c>
    </row>
    <row r="130" spans="2:8" ht="56.25" customHeight="1" x14ac:dyDescent="0.3">
      <c r="B130" s="10"/>
      <c r="C130" s="10"/>
      <c r="D130" s="10"/>
      <c r="E130" s="10"/>
      <c r="F130" s="10"/>
      <c r="G130" s="10"/>
      <c r="H130" s="11"/>
    </row>
    <row r="131" spans="2:8" ht="16.5" customHeight="1" x14ac:dyDescent="0.3">
      <c r="B131" s="4">
        <f t="array" aca="1" ref="B131:H131" ca="1">Dager+8+DATE(Calendar10Year,Calendar10MonthOption,1)-WEEKDAY(DATE(Calendar10Year,Calendar10MonthOption,1),WeekdayOption)</f>
        <v>43955</v>
      </c>
      <c r="C131" s="4">
        <f ca="1"/>
        <v>43956</v>
      </c>
      <c r="D131" s="4">
        <f ca="1"/>
        <v>43957</v>
      </c>
      <c r="E131" s="4">
        <f ca="1"/>
        <v>43958</v>
      </c>
      <c r="F131" s="4">
        <f ca="1"/>
        <v>43959</v>
      </c>
      <c r="G131" s="4">
        <f ca="1"/>
        <v>43960</v>
      </c>
      <c r="H131" s="5">
        <f ca="1"/>
        <v>43961</v>
      </c>
    </row>
    <row r="132" spans="2:8" ht="56.25" customHeight="1" x14ac:dyDescent="0.3">
      <c r="B132" s="10"/>
      <c r="C132" s="10"/>
      <c r="D132" s="10"/>
      <c r="E132" s="10"/>
      <c r="F132" s="10"/>
      <c r="G132" s="10"/>
      <c r="H132" s="11"/>
    </row>
    <row r="133" spans="2:8" ht="16.5" customHeight="1" x14ac:dyDescent="0.3">
      <c r="B133" s="4">
        <f t="array" aca="1" ref="B133:H133" ca="1">Dager+15+DATE(Calendar10Year,Calendar10MonthOption,1)-WEEKDAY(DATE(Calendar10Year,Calendar10MonthOption,1),WeekdayOption)</f>
        <v>43962</v>
      </c>
      <c r="C133" s="4">
        <f ca="1"/>
        <v>43963</v>
      </c>
      <c r="D133" s="4">
        <f ca="1"/>
        <v>43964</v>
      </c>
      <c r="E133" s="4">
        <f ca="1"/>
        <v>43965</v>
      </c>
      <c r="F133" s="4">
        <f ca="1"/>
        <v>43966</v>
      </c>
      <c r="G133" s="4">
        <f ca="1"/>
        <v>43967</v>
      </c>
      <c r="H133" s="5">
        <f ca="1"/>
        <v>43968</v>
      </c>
    </row>
    <row r="134" spans="2:8" ht="56.25" customHeight="1" x14ac:dyDescent="0.3">
      <c r="B134" s="10"/>
      <c r="C134" s="10"/>
      <c r="D134" s="10"/>
      <c r="E134" s="10"/>
      <c r="F134" s="10"/>
      <c r="G134" s="10"/>
      <c r="H134" s="11"/>
    </row>
    <row r="135" spans="2:8" ht="16.5" customHeight="1" x14ac:dyDescent="0.3">
      <c r="B135" s="4">
        <f t="array" aca="1" ref="B135:H135" ca="1">Dager+22+DATE(Calendar10Year,Calendar10MonthOption,1)-WEEKDAY(DATE(Calendar10Year,Calendar10MonthOption,1),WeekdayOption)</f>
        <v>43969</v>
      </c>
      <c r="C135" s="4">
        <f ca="1"/>
        <v>43970</v>
      </c>
      <c r="D135" s="4">
        <f ca="1"/>
        <v>43971</v>
      </c>
      <c r="E135" s="4">
        <f ca="1"/>
        <v>43972</v>
      </c>
      <c r="F135" s="4">
        <f ca="1"/>
        <v>43973</v>
      </c>
      <c r="G135" s="4">
        <f ca="1"/>
        <v>43974</v>
      </c>
      <c r="H135" s="5">
        <f ca="1"/>
        <v>43975</v>
      </c>
    </row>
    <row r="136" spans="2:8" ht="56.25" customHeight="1" x14ac:dyDescent="0.3">
      <c r="B136" s="10"/>
      <c r="C136" s="10"/>
      <c r="D136" s="10"/>
      <c r="E136" s="10"/>
      <c r="F136" s="10"/>
      <c r="G136" s="10"/>
      <c r="H136" s="11"/>
    </row>
    <row r="137" spans="2:8" ht="16.5" customHeight="1" x14ac:dyDescent="0.3">
      <c r="B137" s="4">
        <f t="array" aca="1" ref="B137:H137" ca="1">Dager+29+DATE(Calendar10Year,Calendar10MonthOption,1)-WEEKDAY(DATE(Calendar10Year,Calendar10MonthOption,1),WeekdayOption)</f>
        <v>43976</v>
      </c>
      <c r="C137" s="4">
        <f ca="1"/>
        <v>43977</v>
      </c>
      <c r="D137" s="4">
        <f ca="1"/>
        <v>43978</v>
      </c>
      <c r="E137" s="4">
        <f ca="1"/>
        <v>43979</v>
      </c>
      <c r="F137" s="4">
        <f ca="1"/>
        <v>43980</v>
      </c>
      <c r="G137" s="4">
        <f ca="1"/>
        <v>43981</v>
      </c>
      <c r="H137" s="5">
        <f ca="1"/>
        <v>43982</v>
      </c>
    </row>
    <row r="138" spans="2:8" ht="57" customHeight="1" x14ac:dyDescent="0.3">
      <c r="B138" s="10"/>
      <c r="C138" s="10"/>
      <c r="D138" s="10"/>
      <c r="E138" s="10"/>
      <c r="F138" s="10"/>
      <c r="G138" s="10"/>
      <c r="H138" s="12"/>
    </row>
    <row r="139" spans="2:8" ht="16.5" customHeight="1" x14ac:dyDescent="0.3">
      <c r="B139" s="4">
        <f t="array" aca="1" ref="B139:C139" ca="1">Dager+36+DATE(Calendar10Year,Calendar10MonthOption,1)-WEEKDAY(DATE(Calendar10Year,Calendar10MonthOption,1),WeekdayOption)</f>
        <v>43983</v>
      </c>
      <c r="C139" s="4">
        <f ca="1"/>
        <v>43984</v>
      </c>
      <c r="D139" s="32" t="s">
        <v>1</v>
      </c>
      <c r="E139" s="33"/>
      <c r="F139" s="33"/>
      <c r="G139" s="33"/>
      <c r="H139" s="33"/>
    </row>
    <row r="140" spans="2:8" ht="63.75" customHeight="1" x14ac:dyDescent="0.3">
      <c r="B140" s="10"/>
      <c r="C140" s="10"/>
      <c r="D140" s="31"/>
      <c r="E140" s="31"/>
      <c r="F140" s="31"/>
      <c r="G140" s="31"/>
      <c r="H140" s="31"/>
    </row>
    <row r="141" spans="2:8" ht="54" customHeight="1" x14ac:dyDescent="0.7">
      <c r="B141" s="1">
        <f ca="1">YEAR(DATE(Calendar10Year,Calendar10MonthOption+1,1))</f>
        <v>2020</v>
      </c>
      <c r="C141" s="6" t="str">
        <f ca="1">PROPER(TEXT(DATE(Calendar10Year,Calendar10MonthOption+1,1),"mmmm"))</f>
        <v>Juni</v>
      </c>
      <c r="D141" s="9"/>
      <c r="E141" s="9"/>
      <c r="F141" s="9"/>
      <c r="G141" s="9"/>
      <c r="H141" s="2"/>
    </row>
    <row r="142" spans="2:8" ht="14.25" customHeight="1" x14ac:dyDescent="0.3">
      <c r="B142" s="7" t="str">
        <f ca="1">UPPER(TEXT(B143,"dddd"))</f>
        <v>MANDAG</v>
      </c>
      <c r="C142" s="8" t="str">
        <f t="shared" ref="C142:H142" ca="1" si="45">UPPER(TEXT(C143,"dddd"))</f>
        <v>TIRSDAG</v>
      </c>
      <c r="D142" s="7" t="str">
        <f t="shared" ca="1" si="45"/>
        <v>ONSDAG</v>
      </c>
      <c r="E142" s="8" t="str">
        <f t="shared" ca="1" si="45"/>
        <v>TORSDAG</v>
      </c>
      <c r="F142" s="7" t="str">
        <f t="shared" ca="1" si="45"/>
        <v>FREDAG</v>
      </c>
      <c r="G142" s="8" t="str">
        <f t="shared" ca="1" si="45"/>
        <v>LØRDAG</v>
      </c>
      <c r="H142" s="7" t="str">
        <f t="shared" ca="1" si="45"/>
        <v>SØNDAG</v>
      </c>
    </row>
    <row r="143" spans="2:8" ht="16.5" customHeight="1" x14ac:dyDescent="0.3">
      <c r="B143" s="4">
        <f t="array" aca="1" ref="B143:H143" ca="1">Dager+1+DATE(Calendar11Year,Calendar11MonthOption,1)-WEEKDAY(DATE(Calendar11Year,Calendar11MonthOption,1),WeekdayOption)</f>
        <v>43983</v>
      </c>
      <c r="C143" s="4">
        <f ca="1"/>
        <v>43984</v>
      </c>
      <c r="D143" s="4">
        <f ca="1"/>
        <v>43985</v>
      </c>
      <c r="E143" s="4">
        <f ca="1"/>
        <v>43986</v>
      </c>
      <c r="F143" s="4">
        <f ca="1"/>
        <v>43987</v>
      </c>
      <c r="G143" s="4">
        <f ca="1"/>
        <v>43988</v>
      </c>
      <c r="H143" s="5">
        <f ca="1"/>
        <v>43989</v>
      </c>
    </row>
    <row r="144" spans="2:8" ht="56.25" customHeight="1" x14ac:dyDescent="0.3">
      <c r="B144" s="10"/>
      <c r="C144" s="10"/>
      <c r="D144" s="10"/>
      <c r="E144" s="10"/>
      <c r="F144" s="10"/>
      <c r="G144" s="10"/>
      <c r="H144" s="11"/>
    </row>
    <row r="145" spans="2:8" ht="16.5" customHeight="1" x14ac:dyDescent="0.3">
      <c r="B145" s="4">
        <f t="array" aca="1" ref="B145:H145" ca="1">Dager+8+DATE(Calendar11Year,Calendar11MonthOption,1)-WEEKDAY(DATE(Calendar11Year,Calendar11MonthOption,1),WeekdayOption)</f>
        <v>43990</v>
      </c>
      <c r="C145" s="4">
        <f ca="1"/>
        <v>43991</v>
      </c>
      <c r="D145" s="4">
        <f ca="1"/>
        <v>43992</v>
      </c>
      <c r="E145" s="4">
        <f ca="1"/>
        <v>43993</v>
      </c>
      <c r="F145" s="4">
        <f ca="1"/>
        <v>43994</v>
      </c>
      <c r="G145" s="4">
        <f ca="1"/>
        <v>43995</v>
      </c>
      <c r="H145" s="5">
        <f ca="1"/>
        <v>43996</v>
      </c>
    </row>
    <row r="146" spans="2:8" ht="56.25" customHeight="1" x14ac:dyDescent="0.3">
      <c r="B146" s="10"/>
      <c r="C146" s="10"/>
      <c r="D146" s="10"/>
      <c r="E146" s="10"/>
      <c r="F146" s="10"/>
      <c r="G146" s="10"/>
      <c r="H146" s="11"/>
    </row>
    <row r="147" spans="2:8" ht="16.5" customHeight="1" x14ac:dyDescent="0.3">
      <c r="B147" s="4">
        <f t="array" aca="1" ref="B147:H147" ca="1">Dager+15+DATE(Calendar11Year,Calendar11MonthOption,1)-WEEKDAY(DATE(Calendar11Year,Calendar11MonthOption,1),WeekdayOption)</f>
        <v>43997</v>
      </c>
      <c r="C147" s="4">
        <f ca="1"/>
        <v>43998</v>
      </c>
      <c r="D147" s="4">
        <f ca="1"/>
        <v>43999</v>
      </c>
      <c r="E147" s="4">
        <f ca="1"/>
        <v>44000</v>
      </c>
      <c r="F147" s="4">
        <f ca="1"/>
        <v>44001</v>
      </c>
      <c r="G147" s="4">
        <f ca="1"/>
        <v>44002</v>
      </c>
      <c r="H147" s="5">
        <f ca="1"/>
        <v>44003</v>
      </c>
    </row>
    <row r="148" spans="2:8" ht="56.25" customHeight="1" x14ac:dyDescent="0.3">
      <c r="B148" s="10"/>
      <c r="C148" s="10"/>
      <c r="D148" s="10"/>
      <c r="E148" s="10"/>
      <c r="F148" s="10"/>
      <c r="G148" s="10"/>
      <c r="H148" s="11"/>
    </row>
    <row r="149" spans="2:8" ht="16.5" customHeight="1" x14ac:dyDescent="0.3">
      <c r="B149" s="4">
        <f t="array" aca="1" ref="B149:H149" ca="1">Dager+22+DATE(Calendar11Year,Calendar11MonthOption,1)-WEEKDAY(DATE(Calendar11Year,Calendar11MonthOption,1),WeekdayOption)</f>
        <v>44004</v>
      </c>
      <c r="C149" s="4">
        <f ca="1"/>
        <v>44005</v>
      </c>
      <c r="D149" s="4">
        <f ca="1"/>
        <v>44006</v>
      </c>
      <c r="E149" s="4">
        <f ca="1"/>
        <v>44007</v>
      </c>
      <c r="F149" s="4">
        <f ca="1"/>
        <v>44008</v>
      </c>
      <c r="G149" s="4">
        <f ca="1"/>
        <v>44009</v>
      </c>
      <c r="H149" s="5">
        <f ca="1"/>
        <v>44010</v>
      </c>
    </row>
    <row r="150" spans="2:8" ht="56.25" customHeight="1" x14ac:dyDescent="0.3">
      <c r="B150" s="10"/>
      <c r="C150" s="10"/>
      <c r="D150" s="10"/>
      <c r="E150" s="10"/>
      <c r="F150" s="10"/>
      <c r="G150" s="10"/>
      <c r="H150" s="11"/>
    </row>
    <row r="151" spans="2:8" ht="16.5" customHeight="1" x14ac:dyDescent="0.3">
      <c r="B151" s="4">
        <f t="array" aca="1" ref="B151:H151" ca="1">Dager+29+DATE(Calendar11Year,Calendar11MonthOption,1)-WEEKDAY(DATE(Calendar11Year,Calendar11MonthOption,1),WeekdayOption)</f>
        <v>44011</v>
      </c>
      <c r="C151" s="4">
        <f ca="1"/>
        <v>44012</v>
      </c>
      <c r="D151" s="4">
        <f ca="1"/>
        <v>44013</v>
      </c>
      <c r="E151" s="4">
        <f ca="1"/>
        <v>44014</v>
      </c>
      <c r="F151" s="4">
        <f ca="1"/>
        <v>44015</v>
      </c>
      <c r="G151" s="4">
        <f ca="1"/>
        <v>44016</v>
      </c>
      <c r="H151" s="5">
        <f ca="1"/>
        <v>44017</v>
      </c>
    </row>
    <row r="152" spans="2:8" ht="57" customHeight="1" x14ac:dyDescent="0.3">
      <c r="B152" s="10"/>
      <c r="C152" s="10"/>
      <c r="D152" s="10"/>
      <c r="E152" s="10"/>
      <c r="F152" s="10"/>
      <c r="G152" s="10"/>
      <c r="H152" s="12"/>
    </row>
    <row r="153" spans="2:8" ht="16.5" customHeight="1" x14ac:dyDescent="0.3">
      <c r="B153" s="4">
        <f t="array" aca="1" ref="B153:C153" ca="1">Dager+36+DATE(Calendar11Year,Calendar11MonthOption,1)-WEEKDAY(DATE(Calendar11Year,Calendar11MonthOption,1),WeekdayOption)</f>
        <v>44018</v>
      </c>
      <c r="C153" s="4">
        <f ca="1"/>
        <v>44019</v>
      </c>
      <c r="D153" s="32" t="s">
        <v>1</v>
      </c>
      <c r="E153" s="33"/>
      <c r="F153" s="33"/>
      <c r="G153" s="33"/>
      <c r="H153" s="33"/>
    </row>
    <row r="154" spans="2:8" ht="63.75" customHeight="1" x14ac:dyDescent="0.3">
      <c r="B154" s="10"/>
      <c r="C154" s="10"/>
      <c r="D154" s="31"/>
      <c r="E154" s="31"/>
      <c r="F154" s="31"/>
      <c r="G154" s="31"/>
      <c r="H154" s="31"/>
    </row>
    <row r="155" spans="2:8" ht="54" customHeight="1" x14ac:dyDescent="0.7">
      <c r="B155" s="1">
        <f ca="1">YEAR(DATE(Calendar11Year,Calendar11MonthOption+1,1))</f>
        <v>2020</v>
      </c>
      <c r="C155" s="6" t="str">
        <f ca="1">PROPER(TEXT(DATE(Calendar11Year,Calendar11MonthOption+1,1),"mmmm"))</f>
        <v>Juli</v>
      </c>
      <c r="D155" s="9"/>
      <c r="E155" s="9"/>
      <c r="F155" s="9"/>
      <c r="G155" s="9"/>
      <c r="H155" s="2"/>
    </row>
    <row r="156" spans="2:8" ht="14.25" customHeight="1" x14ac:dyDescent="0.3">
      <c r="B156" s="7" t="str">
        <f ca="1">UPPER(TEXT(B157,"dddd"))</f>
        <v>MANDAG</v>
      </c>
      <c r="C156" s="8" t="str">
        <f t="shared" ref="C156:H156" ca="1" si="46">UPPER(TEXT(C157,"dddd"))</f>
        <v>TIRSDAG</v>
      </c>
      <c r="D156" s="7" t="str">
        <f t="shared" ca="1" si="46"/>
        <v>ONSDAG</v>
      </c>
      <c r="E156" s="8" t="str">
        <f t="shared" ca="1" si="46"/>
        <v>TORSDAG</v>
      </c>
      <c r="F156" s="7" t="str">
        <f t="shared" ca="1" si="46"/>
        <v>FREDAG</v>
      </c>
      <c r="G156" s="8" t="str">
        <f t="shared" ca="1" si="46"/>
        <v>LØRDAG</v>
      </c>
      <c r="H156" s="7" t="str">
        <f t="shared" ca="1" si="46"/>
        <v>SØNDAG</v>
      </c>
    </row>
    <row r="157" spans="2:8" ht="16.5" customHeight="1" x14ac:dyDescent="0.3">
      <c r="B157" s="4">
        <f t="array" aca="1" ref="B157:H157" ca="1">Dager+1+DATE(Calendar12Year,Calendar12MonthOption,1)-WEEKDAY(DATE(Calendar12Year,Calendar12MonthOption,1),WeekdayOption)</f>
        <v>44011</v>
      </c>
      <c r="C157" s="4">
        <f ca="1"/>
        <v>44012</v>
      </c>
      <c r="D157" s="4">
        <f ca="1"/>
        <v>44013</v>
      </c>
      <c r="E157" s="4">
        <f ca="1"/>
        <v>44014</v>
      </c>
      <c r="F157" s="4">
        <f ca="1"/>
        <v>44015</v>
      </c>
      <c r="G157" s="4">
        <f ca="1"/>
        <v>44016</v>
      </c>
      <c r="H157" s="5">
        <f ca="1"/>
        <v>44017</v>
      </c>
    </row>
    <row r="158" spans="2:8" ht="56.25" customHeight="1" x14ac:dyDescent="0.3">
      <c r="B158" s="10"/>
      <c r="C158" s="10"/>
      <c r="D158" s="10"/>
      <c r="E158" s="10"/>
      <c r="F158" s="10"/>
      <c r="G158" s="10"/>
      <c r="H158" s="11"/>
    </row>
    <row r="159" spans="2:8" ht="16.5" customHeight="1" x14ac:dyDescent="0.3">
      <c r="B159" s="4">
        <f t="array" aca="1" ref="B159:H159" ca="1">Dager+8+DATE(Calendar12Year,Calendar12MonthOption,1)-WEEKDAY(DATE(Calendar12Year,Calendar12MonthOption,1),WeekdayOption)</f>
        <v>44018</v>
      </c>
      <c r="C159" s="4">
        <f ca="1"/>
        <v>44019</v>
      </c>
      <c r="D159" s="4">
        <f ca="1"/>
        <v>44020</v>
      </c>
      <c r="E159" s="4">
        <f ca="1"/>
        <v>44021</v>
      </c>
      <c r="F159" s="4">
        <f ca="1"/>
        <v>44022</v>
      </c>
      <c r="G159" s="4">
        <f ca="1"/>
        <v>44023</v>
      </c>
      <c r="H159" s="5">
        <f ca="1"/>
        <v>44024</v>
      </c>
    </row>
    <row r="160" spans="2:8" ht="56.25" customHeight="1" x14ac:dyDescent="0.3">
      <c r="B160" s="10"/>
      <c r="C160" s="10"/>
      <c r="D160" s="10"/>
      <c r="E160" s="10"/>
      <c r="F160" s="10"/>
      <c r="G160" s="10"/>
      <c r="H160" s="11"/>
    </row>
    <row r="161" spans="2:8" ht="16.5" customHeight="1" x14ac:dyDescent="0.3">
      <c r="B161" s="4">
        <f t="array" aca="1" ref="B161:H161" ca="1">Dager+15+DATE(Calendar12Year,Calendar12MonthOption,1)-WEEKDAY(DATE(Calendar12Year,Calendar12MonthOption,1),WeekdayOption)</f>
        <v>44025</v>
      </c>
      <c r="C161" s="4">
        <f ca="1"/>
        <v>44026</v>
      </c>
      <c r="D161" s="4">
        <f ca="1"/>
        <v>44027</v>
      </c>
      <c r="E161" s="4">
        <f ca="1"/>
        <v>44028</v>
      </c>
      <c r="F161" s="4">
        <f ca="1"/>
        <v>44029</v>
      </c>
      <c r="G161" s="4">
        <f ca="1"/>
        <v>44030</v>
      </c>
      <c r="H161" s="5">
        <f ca="1"/>
        <v>44031</v>
      </c>
    </row>
    <row r="162" spans="2:8" ht="56.25" customHeight="1" x14ac:dyDescent="0.3">
      <c r="B162" s="10"/>
      <c r="C162" s="10"/>
      <c r="D162" s="10"/>
      <c r="E162" s="10"/>
      <c r="F162" s="10"/>
      <c r="G162" s="10"/>
      <c r="H162" s="11"/>
    </row>
    <row r="163" spans="2:8" ht="16.5" customHeight="1" x14ac:dyDescent="0.3">
      <c r="B163" s="4">
        <f t="array" aca="1" ref="B163:H163" ca="1">Dager+22+DATE(Calendar12Year,Calendar12MonthOption,1)-WEEKDAY(DATE(Calendar12Year,Calendar12MonthOption,1),WeekdayOption)</f>
        <v>44032</v>
      </c>
      <c r="C163" s="4">
        <f ca="1"/>
        <v>44033</v>
      </c>
      <c r="D163" s="4">
        <f ca="1"/>
        <v>44034</v>
      </c>
      <c r="E163" s="4">
        <f ca="1"/>
        <v>44035</v>
      </c>
      <c r="F163" s="4">
        <f ca="1"/>
        <v>44036</v>
      </c>
      <c r="G163" s="4">
        <f ca="1"/>
        <v>44037</v>
      </c>
      <c r="H163" s="5">
        <f ca="1"/>
        <v>44038</v>
      </c>
    </row>
    <row r="164" spans="2:8" ht="56.25" customHeight="1" x14ac:dyDescent="0.3">
      <c r="B164" s="10"/>
      <c r="C164" s="10"/>
      <c r="D164" s="10"/>
      <c r="E164" s="10"/>
      <c r="F164" s="10"/>
      <c r="G164" s="10"/>
      <c r="H164" s="11"/>
    </row>
    <row r="165" spans="2:8" ht="16.5" customHeight="1" x14ac:dyDescent="0.3">
      <c r="B165" s="4">
        <f t="array" aca="1" ref="B165:H165" ca="1">Dager+29+DATE(Calendar12Year,Calendar12MonthOption,1)-WEEKDAY(DATE(Calendar12Year,Calendar12MonthOption,1),WeekdayOption)</f>
        <v>44039</v>
      </c>
      <c r="C165" s="4">
        <f ca="1"/>
        <v>44040</v>
      </c>
      <c r="D165" s="4">
        <f ca="1"/>
        <v>44041</v>
      </c>
      <c r="E165" s="4">
        <f ca="1"/>
        <v>44042</v>
      </c>
      <c r="F165" s="4">
        <f ca="1"/>
        <v>44043</v>
      </c>
      <c r="G165" s="4">
        <f ca="1"/>
        <v>44044</v>
      </c>
      <c r="H165" s="5">
        <f ca="1"/>
        <v>44045</v>
      </c>
    </row>
    <row r="166" spans="2:8" ht="57" customHeight="1" x14ac:dyDescent="0.3">
      <c r="B166" s="10"/>
      <c r="C166" s="10"/>
      <c r="D166" s="10"/>
      <c r="E166" s="10"/>
      <c r="F166" s="10"/>
      <c r="G166" s="10"/>
      <c r="H166" s="12"/>
    </row>
    <row r="167" spans="2:8" ht="16.5" customHeight="1" x14ac:dyDescent="0.3">
      <c r="B167" s="4">
        <f t="array" aca="1" ref="B167:C167" ca="1">Dager+36+DATE(Calendar12Year,Calendar12MonthOption,1)-WEEKDAY(DATE(Calendar12Year,Calendar12MonthOption,1),WeekdayOption)</f>
        <v>44046</v>
      </c>
      <c r="C167" s="4">
        <f ca="1"/>
        <v>44047</v>
      </c>
      <c r="D167" s="32" t="s">
        <v>1</v>
      </c>
      <c r="E167" s="33"/>
      <c r="F167" s="33"/>
      <c r="G167" s="33"/>
      <c r="H167" s="33"/>
    </row>
    <row r="168" spans="2:8" ht="63.75" customHeight="1" x14ac:dyDescent="0.3">
      <c r="B168" s="10"/>
      <c r="C168" s="10"/>
      <c r="D168" s="31"/>
      <c r="E168" s="31"/>
      <c r="F168" s="31"/>
      <c r="G168" s="31"/>
      <c r="H168" s="31"/>
    </row>
  </sheetData>
  <mergeCells count="24"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</mergeCells>
  <phoneticPr fontId="4" type="noConversion"/>
  <conditionalFormatting sqref="B3:H3 B5:H5 B7:H7 B9:H9 B11:H11 B13:C13">
    <cfRule type="expression" dxfId="11" priority="38">
      <formula>MONTH(B3)&lt;&gt;Calendar1MonthOption</formula>
    </cfRule>
  </conditionalFormatting>
  <conditionalFormatting sqref="B17:H17 B19:H19 B21:H21 B23:H23 B25:H25 B27:C27">
    <cfRule type="expression" dxfId="10" priority="27">
      <formula>MONTH(B17)&lt;&gt;Calendar2MonthOption</formula>
    </cfRule>
  </conditionalFormatting>
  <conditionalFormatting sqref="B31:H31 B33:H33 B35:H35 B37:H37 B39:H39 B41:C41">
    <cfRule type="expression" dxfId="9" priority="25">
      <formula>MONTH(B31)&lt;&gt;Calendar3MonthOption</formula>
    </cfRule>
  </conditionalFormatting>
  <conditionalFormatting sqref="B45:H45 B47:H47 B49:H49 B51:H51 B53:H53 B55:C55">
    <cfRule type="expression" dxfId="8" priority="23">
      <formula>MONTH(B45)&lt;&gt;Calendar4MonthOption</formula>
    </cfRule>
  </conditionalFormatting>
  <conditionalFormatting sqref="B59:H59 B61:H61 B63:H63 B65:H65 B67:H67 B69:C69">
    <cfRule type="expression" dxfId="7" priority="21">
      <formula>MONTH(B59)&lt;&gt;Calendar5MonthOption</formula>
    </cfRule>
  </conditionalFormatting>
  <conditionalFormatting sqref="B73:H73 B75:H75 B77:H77 B79:H79 B81:H81 B83:C83">
    <cfRule type="expression" dxfId="6" priority="19">
      <formula>MONTH(B73)&lt;&gt;Calendar6MonthOption</formula>
    </cfRule>
  </conditionalFormatting>
  <conditionalFormatting sqref="B87:H87 B89:H89 B91:H91 B93:H93 B95:H95 B97:C97">
    <cfRule type="expression" dxfId="5" priority="17">
      <formula>MONTH(B87)&lt;&gt;Calendar7MonthOption</formula>
    </cfRule>
  </conditionalFormatting>
  <conditionalFormatting sqref="B101:H101 B103:H103 B105:H105 B107:H107 B109:H109 B111:C111">
    <cfRule type="expression" dxfId="4" priority="15">
      <formula>MONTH(B101)&lt;&gt;Calendar8MonthOption</formula>
    </cfRule>
  </conditionalFormatting>
  <conditionalFormatting sqref="B115:H115 B117:H117 B119:H119 B121:H121 B123:H123 B125:C125">
    <cfRule type="expression" dxfId="3" priority="13">
      <formula>MONTH(B115)&lt;&gt;Calendar9MonthOption</formula>
    </cfRule>
  </conditionalFormatting>
  <conditionalFormatting sqref="B129:H129 B131:H131 B133:H133 B135:H135 B137:H137 B139:C139">
    <cfRule type="expression" dxfId="2" priority="3">
      <formula>MONTH(B129)&lt;&gt;Calendar10MonthOption</formula>
    </cfRule>
  </conditionalFormatting>
  <conditionalFormatting sqref="B143:H143 B145:H145 B147:H147 B149:H149 B151:H151 B153:C153">
    <cfRule type="expression" dxfId="1" priority="2">
      <formula>MONTH(B143)&lt;&gt;Calendar11MonthOption</formula>
    </cfRule>
  </conditionalFormatting>
  <conditionalFormatting sqref="B157:H157 B159:H159 B161:H161 B163:H163 B165:H165 B167:C167">
    <cfRule type="expression" dxfId="0" priority="1">
      <formula>MONTH(B157)&lt;&gt;Calendar12MonthOption</formula>
    </cfRule>
  </conditionalFormatting>
  <dataValidations count="11">
    <dataValidation type="list" allowBlank="1" showInputMessage="1" showErrorMessage="1" error="Bare dager fra rullegardinlisten kan brukes for ukedagoverskriftene. Hvis du vil velge en annen ukedag, velger du AVBRYT deretter ALT+PIL NED for å velge fra rullegardinlisten" prompt="Velg den første dagen i uken fra rullegardinlisten. Trykk ALT+PIL NED for å åpne rullegardinlisten og deretter trykker du ENTER for å velge en dag. Kalenderen oppdateres automatisk" sqref="B2" xr:uid="{00000000-0002-0000-0000-000000000000}">
      <formula1>"SØNDAG,MANDAG,TIRSDAG,ONSDAG,TORSDAG,FREDAG,LØRDAG"</formula1>
    </dataValidation>
    <dataValidation type="list" allowBlank="1" showInputMessage="1" showErrorMessage="1" error="Velg en måned fra oppføringene i listen. Velg AVBRYT, og deretter ALT+PIL NED for å velge fra rullegardinlisten" prompt="Merk av startmåned for kalenderen i rullegardinlisten. Trykk ALT + Pil ned til å åpne rullegardinlisten og deretter trykker du ENTER for å velge et av elementene" sqref="C1" xr:uid="{00000000-0002-0000-0000-000001000000}">
      <formula1>"Januar,Februar,Mars,April,Mai,Juni,Juli,August,September,Oktober,November,Desember"</formula1>
    </dataValidation>
    <dataValidation allowBlank="1" showInputMessage="1" prompt="Denne arbeidsboken er en 12-måneders kalender. Skriv inn startåret i celle B1, og velg den første måneden i celle C1. Kalenderen oppdateres automatisk for etterfølgende måneder" sqref="A1" xr:uid="{00000000-0002-0000-0000-000002000000}"/>
    <dataValidation allowBlank="1" showInputMessage="1" showErrorMessage="1" prompt="Skriv inn året for denne kalenderen" sqref="B1" xr:uid="{00000000-0002-0000-0000-000003000000}"/>
    <dataValidation allowBlank="1" showInputMessage="1" prompt="Automatisk fastslått ukedag. Hvis du vil endre ukedager, velger du en ny første dag i uken i B2" sqref="C2:H2 B16" xr:uid="{00000000-0002-0000-0000-000004000000}"/>
    <dataValidation allowBlank="1" showInputMessage="1" prompt="Dato" sqref="B3" xr:uid="{00000000-0002-0000-0000-000005000000}"/>
    <dataValidation allowBlank="1" showInputMessage="1" prompt="Skriv inn månedlige notater her" sqref="D14" xr:uid="{00000000-0002-0000-0000-000006000000}"/>
    <dataValidation allowBlank="1" showInputMessage="1" prompt="Overskrift for månedlige notater" sqref="D13" xr:uid="{00000000-0002-0000-0000-000007000000}"/>
    <dataValidation allowBlank="1" showInputMessage="1" prompt="Skriv inn daglige notater her" sqref="B4" xr:uid="{00000000-0002-0000-0000-000008000000}"/>
    <dataValidation allowBlank="1" showInputMessage="1" prompt="Kalenderår bestemmes automatisk av året skrevet inn i B1" sqref="B15" xr:uid="{00000000-0002-0000-0000-000009000000}"/>
    <dataValidation allowBlank="1" showInputMessage="1" prompt="Kalendermåned forskjøvet av måneden som er valgt i C1" sqref="C15" xr:uid="{00000000-0002-0000-0000-00000A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26</vt:i4>
      </vt:variant>
    </vt:vector>
  </HeadingPairs>
  <TitlesOfParts>
    <vt:vector size="27" baseType="lpstr">
      <vt:lpstr>Kalender</vt:lpstr>
      <vt:lpstr>Calendar10Month</vt:lpstr>
      <vt:lpstr>Calendar10Year</vt:lpstr>
      <vt:lpstr>Calendar11Month</vt:lpstr>
      <vt:lpstr>Calendar11Year</vt:lpstr>
      <vt:lpstr>Calendar12Month</vt:lpstr>
      <vt:lpstr>Calendar12Year</vt:lpstr>
      <vt:lpstr>Calendar1Month</vt:lpstr>
      <vt:lpstr>Calendar1Year</vt:lpstr>
      <vt:lpstr>Calendar2Month</vt:lpstr>
      <vt:lpstr>Calendar2Year</vt:lpstr>
      <vt:lpstr>Calendar3Month</vt:lpstr>
      <vt:lpstr>Calendar3Year</vt:lpstr>
      <vt:lpstr>Calendar4Month</vt:lpstr>
      <vt:lpstr>Calendar4Year</vt:lpstr>
      <vt:lpstr>Calendar5Month</vt:lpstr>
      <vt:lpstr>Calendar5Year</vt:lpstr>
      <vt:lpstr>Calendar6Month</vt:lpstr>
      <vt:lpstr>Calendar6Year</vt:lpstr>
      <vt:lpstr>Calendar7Month</vt:lpstr>
      <vt:lpstr>Calendar7Year</vt:lpstr>
      <vt:lpstr>Calendar8Month</vt:lpstr>
      <vt:lpstr>Calendar8Year</vt:lpstr>
      <vt:lpstr>Calendar9Month</vt:lpstr>
      <vt:lpstr>Calendar9Year</vt:lpstr>
      <vt:lpstr>Kalender!Utskriftsområde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Hermansen, Astrid Christiane</dc:creator>
  <cp:lastModifiedBy>Erik Bøhleng</cp:lastModifiedBy>
  <dcterms:created xsi:type="dcterms:W3CDTF">2016-07-26T15:53:57Z</dcterms:created>
  <dcterms:modified xsi:type="dcterms:W3CDTF">2019-08-31T10:24:37Z</dcterms:modified>
</cp:coreProperties>
</file>