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Berit/Documents/MIL håndball kasserer/2017/"/>
    </mc:Choice>
  </mc:AlternateContent>
  <bookViews>
    <workbookView xWindow="640" yWindow="1180" windowWidth="24960" windowHeight="13840" tabRatio="500"/>
  </bookViews>
  <sheets>
    <sheet name="Ark1" sheetId="1" r:id="rId1"/>
  </sheets>
  <externalReferences>
    <externalReference r:id="rId2"/>
  </externalReferenc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C3" i="1"/>
  <c r="C10" i="1"/>
  <c r="C13" i="1"/>
  <c r="C15" i="1"/>
  <c r="C31" i="1"/>
  <c r="C32" i="1"/>
  <c r="C34" i="1"/>
  <c r="C47" i="1"/>
  <c r="C29" i="1"/>
  <c r="C24" i="1"/>
  <c r="C49" i="1"/>
  <c r="C51" i="1"/>
  <c r="C57" i="1"/>
</calcChain>
</file>

<file path=xl/sharedStrings.xml><?xml version="1.0" encoding="utf-8"?>
<sst xmlns="http://schemas.openxmlformats.org/spreadsheetml/2006/main" count="50" uniqueCount="50">
  <si>
    <t>Konto</t>
  </si>
  <si>
    <t>Beskrivelse</t>
  </si>
  <si>
    <t>Budsjett 2017</t>
  </si>
  <si>
    <t>Medlemskontigent hovedlaget</t>
  </si>
  <si>
    <t>Treningskontigent</t>
  </si>
  <si>
    <t xml:space="preserve">Hånballskole </t>
  </si>
  <si>
    <t>LAM midler Bymarked</t>
  </si>
  <si>
    <t>Deltakeravgift</t>
  </si>
  <si>
    <t>Kiosksalg</t>
  </si>
  <si>
    <t>Salg ullmax/Enjoy</t>
  </si>
  <si>
    <t>Dugnader</t>
  </si>
  <si>
    <t>Sponsorinntekter</t>
  </si>
  <si>
    <t>Mvakompensasjon</t>
  </si>
  <si>
    <t>Billettinntekter</t>
  </si>
  <si>
    <t>Egenandel exp</t>
  </si>
  <si>
    <t>Grasrotandel</t>
  </si>
  <si>
    <t>Sum driftsinntekter</t>
  </si>
  <si>
    <t>Kontigenter</t>
  </si>
  <si>
    <t>Cuper/turneringer</t>
  </si>
  <si>
    <t>Dommerutgifter</t>
  </si>
  <si>
    <t>Spiller og dommerutstyr</t>
  </si>
  <si>
    <t>Kursutgifter</t>
  </si>
  <si>
    <t>Varekjøp kiosk</t>
  </si>
  <si>
    <t>Kjøp Enjoy</t>
  </si>
  <si>
    <t>Sum varekostnad</t>
  </si>
  <si>
    <t>Lønn</t>
  </si>
  <si>
    <t>Instruktører håndballskole</t>
  </si>
  <si>
    <t>Gaver/påskjønnelser</t>
  </si>
  <si>
    <t>Sum kostnader arbeidskraft</t>
  </si>
  <si>
    <t>Halleie: Treninger (ant. timer/uke x 360 kr/time x 40 uker)</t>
  </si>
  <si>
    <t>Halleie: Kamper( 10 timer x 10 ganger x 700 kr/time)</t>
  </si>
  <si>
    <t>Avskrivninger</t>
  </si>
  <si>
    <t>Hallleie</t>
  </si>
  <si>
    <t>Hallleie fjoråret</t>
  </si>
  <si>
    <t>Leie av utstyr</t>
  </si>
  <si>
    <t>Legebeh./førstehjelpskoffert</t>
  </si>
  <si>
    <t>Diverse rekvisita</t>
  </si>
  <si>
    <t>Faktura/betalingskostnader Klubbadmin</t>
  </si>
  <si>
    <t>Provisjon Vipps</t>
  </si>
  <si>
    <t>Regnskapshonnorar</t>
  </si>
  <si>
    <t>Kontorrekvisita</t>
  </si>
  <si>
    <t>Kopiering/trykking</t>
  </si>
  <si>
    <t>Kurs, opplæring</t>
  </si>
  <si>
    <t>Porto</t>
  </si>
  <si>
    <t>Kilometergodgjøring</t>
  </si>
  <si>
    <t>Sum andre driftskostnader</t>
  </si>
  <si>
    <t>Sum driftskostnader</t>
  </si>
  <si>
    <t>Driftsresultat</t>
  </si>
  <si>
    <t>Renterinntekter</t>
  </si>
  <si>
    <t>Årsresultat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</si>
</sst>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_(* #,##0_);_(* \(#,##0\);_(* &quot;-&quot;??_);_(@_)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left"/>
    </xf>
    <xf numFmtId="0" fontId="3" fillId="0" borderId="0" xfId="0" applyFont="1" applyFill="1"/>
    <xf numFmtId="165" fontId="0" fillId="0" borderId="0" xfId="1" applyNumberFormat="1" applyFont="1" applyFill="1"/>
    <xf numFmtId="0" fontId="3" fillId="0" borderId="0" xfId="0" applyFont="1" applyFill="1" applyAlignment="1">
      <alignment horizontal="left"/>
    </xf>
    <xf numFmtId="0" fontId="0" fillId="0" borderId="0" xfId="0" applyFont="1" applyFill="1"/>
    <xf numFmtId="0" fontId="0" fillId="0" borderId="1" xfId="0" applyFill="1" applyBorder="1"/>
    <xf numFmtId="165" fontId="0" fillId="0" borderId="1" xfId="1" applyNumberFormat="1" applyFont="1" applyFill="1" applyBorder="1"/>
    <xf numFmtId="165" fontId="0" fillId="0" borderId="1" xfId="0" applyNumberFormat="1" applyFill="1" applyBorder="1"/>
    <xf numFmtId="0" fontId="3" fillId="2" borderId="0" xfId="0" applyFont="1" applyFill="1"/>
    <xf numFmtId="165" fontId="0" fillId="2" borderId="0" xfId="1" applyNumberFormat="1" applyFont="1" applyFill="1"/>
    <xf numFmtId="0" fontId="0" fillId="0" borderId="0" xfId="0" applyFill="1" applyBorder="1"/>
    <xf numFmtId="165" fontId="0" fillId="0" borderId="0" xfId="0" applyNumberFormat="1" applyFill="1"/>
    <xf numFmtId="0" fontId="0" fillId="0" borderId="2" xfId="0" applyFill="1" applyBorder="1"/>
    <xf numFmtId="165" fontId="0" fillId="0" borderId="2" xfId="1" applyNumberFormat="1" applyFont="1" applyFill="1" applyBorder="1"/>
    <xf numFmtId="165" fontId="0" fillId="0" borderId="2" xfId="0" applyNumberFormat="1" applyFill="1" applyBorder="1"/>
  </cellXfs>
  <cellStyles count="2">
    <cellStyle name="Komma" xfId="1" builtin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sjettet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sjett"/>
      <sheetName val="Kontoplan"/>
      <sheetName val="Medlemmer og hallleie"/>
      <sheetName val="Sponsor 2016"/>
      <sheetName val="sponsor 2017"/>
      <sheetName val="Beachmesterskap 2017"/>
    </sheetNames>
    <sheetDataSet>
      <sheetData sheetId="0"/>
      <sheetData sheetId="1"/>
      <sheetData sheetId="2">
        <row r="37">
          <cell r="K37">
            <v>176650</v>
          </cell>
          <cell r="L37">
            <v>18</v>
          </cell>
        </row>
        <row r="45">
          <cell r="J45">
            <v>8400</v>
          </cell>
        </row>
        <row r="53">
          <cell r="J53">
            <v>11000</v>
          </cell>
        </row>
      </sheetData>
      <sheetData sheetId="3"/>
      <sheetData sheetId="4">
        <row r="40">
          <cell r="D40">
            <v>112000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zoomScale="120" zoomScaleNormal="120" zoomScalePageLayoutView="120" workbookViewId="0">
      <selection activeCell="G41" sqref="G41"/>
    </sheetView>
  </sheetViews>
  <sheetFormatPr baseColWidth="10" defaultRowHeight="16" x14ac:dyDescent="0.2"/>
  <cols>
    <col min="1" max="1" width="6.33203125" style="3" bestFit="1" customWidth="1"/>
    <col min="2" max="2" width="38.5" style="3" customWidth="1"/>
    <col min="3" max="3" width="11.1640625" style="3" bestFit="1" customWidth="1"/>
    <col min="4" max="4" width="10.1640625" style="3" bestFit="1" customWidth="1"/>
    <col min="5" max="5" width="6.5" style="3" bestFit="1" customWidth="1"/>
    <col min="6" max="6" width="6.1640625" style="4" bestFit="1" customWidth="1"/>
    <col min="7" max="16384" width="10.83203125" style="3"/>
  </cols>
  <sheetData>
    <row r="1" spans="1:6" ht="27" x14ac:dyDescent="0.2">
      <c r="A1" s="1" t="s">
        <v>0</v>
      </c>
      <c r="B1" s="1" t="s">
        <v>1</v>
      </c>
      <c r="C1" s="2" t="s">
        <v>2</v>
      </c>
    </row>
    <row r="2" spans="1:6" s="5" customFormat="1" x14ac:dyDescent="0.2">
      <c r="A2" s="5">
        <v>3010</v>
      </c>
      <c r="B2" s="5" t="s">
        <v>3</v>
      </c>
      <c r="C2" s="6">
        <f>SUM('[1]Medlemmer og hallleie'!J45)</f>
        <v>8400</v>
      </c>
      <c r="F2" s="7"/>
    </row>
    <row r="3" spans="1:6" x14ac:dyDescent="0.2">
      <c r="A3" s="3">
        <v>3020</v>
      </c>
      <c r="B3" s="3" t="s">
        <v>4</v>
      </c>
      <c r="C3" s="6">
        <f>-'[1]Medlemmer og hallleie'!K37</f>
        <v>-176650</v>
      </c>
    </row>
    <row r="4" spans="1:6" x14ac:dyDescent="0.2">
      <c r="A4" s="3">
        <v>3021</v>
      </c>
      <c r="B4" s="3" t="s">
        <v>5</v>
      </c>
      <c r="C4" s="6">
        <v>-65000</v>
      </c>
    </row>
    <row r="5" spans="1:6" x14ac:dyDescent="0.2">
      <c r="A5" s="3">
        <v>3272</v>
      </c>
      <c r="B5" s="3" t="s">
        <v>6</v>
      </c>
      <c r="C5" s="6">
        <v>-30000</v>
      </c>
    </row>
    <row r="6" spans="1:6" x14ac:dyDescent="0.2">
      <c r="A6" s="3">
        <v>3323</v>
      </c>
      <c r="B6" s="3" t="s">
        <v>7</v>
      </c>
      <c r="C6" s="6">
        <v>-30000</v>
      </c>
    </row>
    <row r="7" spans="1:6" x14ac:dyDescent="0.2">
      <c r="A7" s="3">
        <v>3540</v>
      </c>
      <c r="B7" s="3" t="s">
        <v>8</v>
      </c>
      <c r="C7" s="6">
        <v>-300000</v>
      </c>
    </row>
    <row r="8" spans="1:6" x14ac:dyDescent="0.2">
      <c r="A8" s="3">
        <v>3620</v>
      </c>
      <c r="B8" s="3" t="s">
        <v>9</v>
      </c>
      <c r="C8" s="6">
        <v>-36500</v>
      </c>
    </row>
    <row r="9" spans="1:6" x14ac:dyDescent="0.2">
      <c r="A9" s="3">
        <v>3630</v>
      </c>
      <c r="B9" s="3" t="s">
        <v>10</v>
      </c>
      <c r="C9" s="6">
        <v>-70000</v>
      </c>
    </row>
    <row r="10" spans="1:6" x14ac:dyDescent="0.2">
      <c r="A10" s="3">
        <v>3750</v>
      </c>
      <c r="B10" s="3" t="s">
        <v>11</v>
      </c>
      <c r="C10" s="6">
        <f>-'[1]sponsor 2017'!D40</f>
        <v>-112000</v>
      </c>
    </row>
    <row r="11" spans="1:6" x14ac:dyDescent="0.2">
      <c r="A11" s="3">
        <v>3902</v>
      </c>
      <c r="B11" s="3" t="s">
        <v>12</v>
      </c>
      <c r="C11" s="6">
        <v>-40000</v>
      </c>
    </row>
    <row r="12" spans="1:6" x14ac:dyDescent="0.2">
      <c r="A12" s="3">
        <v>3940</v>
      </c>
      <c r="B12" s="3" t="s">
        <v>13</v>
      </c>
      <c r="C12" s="6">
        <v>-135000</v>
      </c>
    </row>
    <row r="13" spans="1:6" x14ac:dyDescent="0.2">
      <c r="A13" s="3">
        <v>3940</v>
      </c>
      <c r="B13" s="3" t="s">
        <v>14</v>
      </c>
      <c r="C13" s="6">
        <f>-'[1]Medlemmer og hallleie'!J53</f>
        <v>-11000</v>
      </c>
    </row>
    <row r="14" spans="1:6" x14ac:dyDescent="0.2">
      <c r="A14" s="3">
        <v>3941</v>
      </c>
      <c r="B14" s="3" t="s">
        <v>15</v>
      </c>
      <c r="C14" s="6">
        <v>-17000</v>
      </c>
      <c r="F14" s="3"/>
    </row>
    <row r="15" spans="1:6" x14ac:dyDescent="0.2">
      <c r="B15" s="9" t="s">
        <v>16</v>
      </c>
      <c r="C15" s="10">
        <f>SUM(C2:C14)</f>
        <v>-1014750</v>
      </c>
      <c r="F15" s="3"/>
    </row>
    <row r="16" spans="1:6" x14ac:dyDescent="0.2">
      <c r="F16" s="3"/>
    </row>
    <row r="17" spans="1:6" x14ac:dyDescent="0.2">
      <c r="A17" s="3">
        <v>4010</v>
      </c>
      <c r="B17" s="3" t="s">
        <v>17</v>
      </c>
      <c r="C17" s="6">
        <v>70000</v>
      </c>
      <c r="F17" s="3"/>
    </row>
    <row r="18" spans="1:6" x14ac:dyDescent="0.2">
      <c r="A18" s="3">
        <v>4040</v>
      </c>
      <c r="B18" s="3" t="s">
        <v>18</v>
      </c>
      <c r="C18" s="6">
        <v>30000</v>
      </c>
      <c r="F18" s="3"/>
    </row>
    <row r="19" spans="1:6" x14ac:dyDescent="0.2">
      <c r="A19" s="3">
        <v>4110</v>
      </c>
      <c r="B19" s="3" t="s">
        <v>19</v>
      </c>
      <c r="C19" s="6">
        <v>60000</v>
      </c>
      <c r="F19" s="3"/>
    </row>
    <row r="20" spans="1:6" x14ac:dyDescent="0.2">
      <c r="A20" s="3">
        <v>4120</v>
      </c>
      <c r="B20" s="3" t="s">
        <v>20</v>
      </c>
      <c r="C20" s="6">
        <v>50000</v>
      </c>
      <c r="F20" s="3"/>
    </row>
    <row r="21" spans="1:6" x14ac:dyDescent="0.2">
      <c r="A21" s="3">
        <v>4310</v>
      </c>
      <c r="B21" s="3" t="s">
        <v>21</v>
      </c>
      <c r="C21" s="6">
        <v>5000</v>
      </c>
      <c r="F21" s="3"/>
    </row>
    <row r="22" spans="1:6" x14ac:dyDescent="0.2">
      <c r="A22" s="3">
        <v>4400</v>
      </c>
      <c r="B22" s="3" t="s">
        <v>22</v>
      </c>
      <c r="C22" s="6">
        <v>120000</v>
      </c>
      <c r="F22" s="3"/>
    </row>
    <row r="23" spans="1:6" x14ac:dyDescent="0.2">
      <c r="A23" s="3">
        <v>4410</v>
      </c>
      <c r="B23" s="3" t="s">
        <v>23</v>
      </c>
      <c r="C23" s="6">
        <v>27750</v>
      </c>
      <c r="F23" s="3"/>
    </row>
    <row r="24" spans="1:6" x14ac:dyDescent="0.2">
      <c r="B24" s="9" t="s">
        <v>24</v>
      </c>
      <c r="C24" s="10">
        <f>SUM(C17:C23)</f>
        <v>362750</v>
      </c>
      <c r="F24" s="3"/>
    </row>
    <row r="25" spans="1:6" x14ac:dyDescent="0.2">
      <c r="C25" s="6"/>
      <c r="F25" s="3"/>
    </row>
    <row r="26" spans="1:6" x14ac:dyDescent="0.2">
      <c r="A26" s="3">
        <v>5000</v>
      </c>
      <c r="B26" s="3" t="s">
        <v>25</v>
      </c>
      <c r="C26" s="6">
        <v>80000</v>
      </c>
      <c r="F26" s="3"/>
    </row>
    <row r="27" spans="1:6" x14ac:dyDescent="0.2">
      <c r="A27" s="3">
        <v>5040</v>
      </c>
      <c r="B27" s="3" t="s">
        <v>26</v>
      </c>
      <c r="C27" s="6">
        <v>30000</v>
      </c>
      <c r="F27" s="3"/>
    </row>
    <row r="28" spans="1:6" x14ac:dyDescent="0.2">
      <c r="A28" s="3">
        <v>5990</v>
      </c>
      <c r="B28" s="3" t="s">
        <v>27</v>
      </c>
      <c r="C28" s="6">
        <v>3000</v>
      </c>
      <c r="F28" s="3"/>
    </row>
    <row r="29" spans="1:6" x14ac:dyDescent="0.2">
      <c r="B29" s="9" t="s">
        <v>28</v>
      </c>
      <c r="C29" s="10">
        <f>SUM(C26:C28)</f>
        <v>113000</v>
      </c>
      <c r="F29" s="3"/>
    </row>
    <row r="30" spans="1:6" x14ac:dyDescent="0.2">
      <c r="F30" s="3"/>
    </row>
    <row r="31" spans="1:6" x14ac:dyDescent="0.2">
      <c r="A31" s="12" t="s">
        <v>29</v>
      </c>
      <c r="B31" s="12"/>
      <c r="C31" s="13">
        <f>'[1]Medlemmer og hallleie'!L37*360*40</f>
        <v>259200</v>
      </c>
      <c r="F31" s="3"/>
    </row>
    <row r="32" spans="1:6" x14ac:dyDescent="0.2">
      <c r="A32" s="12" t="s">
        <v>30</v>
      </c>
      <c r="B32" s="12"/>
      <c r="C32" s="13">
        <f>10*10*700</f>
        <v>70000</v>
      </c>
      <c r="F32" s="3"/>
    </row>
    <row r="33" spans="1:6" x14ac:dyDescent="0.2">
      <c r="A33" s="5">
        <v>6000</v>
      </c>
      <c r="B33" s="8" t="s">
        <v>31</v>
      </c>
      <c r="C33" s="6">
        <v>3400</v>
      </c>
      <c r="F33" s="3"/>
    </row>
    <row r="34" spans="1:6" x14ac:dyDescent="0.2">
      <c r="A34" s="3">
        <v>6300</v>
      </c>
      <c r="B34" s="3" t="s">
        <v>32</v>
      </c>
      <c r="C34" s="6">
        <f>SUM(C31:C32)</f>
        <v>329200</v>
      </c>
      <c r="F34" s="3"/>
    </row>
    <row r="35" spans="1:6" x14ac:dyDescent="0.2">
      <c r="A35" s="3">
        <v>6301</v>
      </c>
      <c r="B35" s="3" t="s">
        <v>33</v>
      </c>
      <c r="C35" s="6">
        <v>97000</v>
      </c>
      <c r="F35" s="3"/>
    </row>
    <row r="36" spans="1:6" x14ac:dyDescent="0.2">
      <c r="A36" s="3">
        <v>6450</v>
      </c>
      <c r="B36" s="3" t="s">
        <v>34</v>
      </c>
      <c r="C36" s="6">
        <v>15000</v>
      </c>
      <c r="F36" s="3"/>
    </row>
    <row r="37" spans="1:6" x14ac:dyDescent="0.2">
      <c r="A37" s="3">
        <v>6551</v>
      </c>
      <c r="B37" s="3" t="s">
        <v>35</v>
      </c>
      <c r="C37" s="6">
        <v>6000</v>
      </c>
      <c r="F37" s="3"/>
    </row>
    <row r="38" spans="1:6" x14ac:dyDescent="0.2">
      <c r="A38" s="3">
        <v>6600</v>
      </c>
      <c r="B38" s="3" t="s">
        <v>36</v>
      </c>
      <c r="C38" s="6">
        <v>1000</v>
      </c>
      <c r="F38" s="3"/>
    </row>
    <row r="39" spans="1:6" x14ac:dyDescent="0.2">
      <c r="A39" s="3">
        <v>6701</v>
      </c>
      <c r="B39" s="3" t="s">
        <v>37</v>
      </c>
      <c r="C39" s="6">
        <v>4000</v>
      </c>
      <c r="F39" s="3"/>
    </row>
    <row r="40" spans="1:6" x14ac:dyDescent="0.2">
      <c r="A40" s="3">
        <v>6702</v>
      </c>
      <c r="B40" s="3" t="s">
        <v>38</v>
      </c>
      <c r="C40" s="6">
        <v>2000</v>
      </c>
      <c r="F40" s="3"/>
    </row>
    <row r="41" spans="1:6" x14ac:dyDescent="0.2">
      <c r="A41" s="3">
        <v>6705</v>
      </c>
      <c r="B41" s="3" t="s">
        <v>39</v>
      </c>
      <c r="C41" s="6">
        <v>30000</v>
      </c>
      <c r="F41" s="3"/>
    </row>
    <row r="42" spans="1:6" x14ac:dyDescent="0.2">
      <c r="A42" s="3">
        <v>6800</v>
      </c>
      <c r="B42" s="3" t="s">
        <v>40</v>
      </c>
      <c r="C42" s="6">
        <v>1000</v>
      </c>
      <c r="F42" s="3"/>
    </row>
    <row r="43" spans="1:6" x14ac:dyDescent="0.2">
      <c r="A43" s="3">
        <v>6805</v>
      </c>
      <c r="B43" s="8" t="s">
        <v>41</v>
      </c>
      <c r="C43" s="6">
        <v>15000</v>
      </c>
      <c r="F43" s="3"/>
    </row>
    <row r="44" spans="1:6" x14ac:dyDescent="0.2">
      <c r="A44" s="3">
        <v>6860</v>
      </c>
      <c r="B44" s="3" t="s">
        <v>42</v>
      </c>
      <c r="C44" s="6">
        <v>20000</v>
      </c>
      <c r="F44" s="3"/>
    </row>
    <row r="45" spans="1:6" x14ac:dyDescent="0.2">
      <c r="A45" s="3">
        <v>6940</v>
      </c>
      <c r="B45" s="3" t="s">
        <v>43</v>
      </c>
      <c r="C45" s="6">
        <v>400</v>
      </c>
      <c r="F45" s="3"/>
    </row>
    <row r="46" spans="1:6" x14ac:dyDescent="0.2">
      <c r="A46" s="3">
        <v>7100</v>
      </c>
      <c r="B46" s="3" t="s">
        <v>44</v>
      </c>
      <c r="C46" s="6">
        <v>15000</v>
      </c>
      <c r="F46" s="3"/>
    </row>
    <row r="47" spans="1:6" x14ac:dyDescent="0.2">
      <c r="B47" s="9" t="s">
        <v>45</v>
      </c>
      <c r="C47" s="11">
        <f>SUM(C34:C46)</f>
        <v>535600</v>
      </c>
      <c r="F47" s="3"/>
    </row>
    <row r="48" spans="1:6" x14ac:dyDescent="0.2">
      <c r="B48" s="14"/>
      <c r="C48" s="15"/>
      <c r="F48" s="3"/>
    </row>
    <row r="49" spans="1:6" x14ac:dyDescent="0.2">
      <c r="B49" s="14" t="s">
        <v>46</v>
      </c>
      <c r="C49" s="15">
        <f>SUM(C47+C29+C33+C24)</f>
        <v>1014750</v>
      </c>
      <c r="F49" s="3"/>
    </row>
    <row r="50" spans="1:6" x14ac:dyDescent="0.2">
      <c r="F50" s="3"/>
    </row>
    <row r="51" spans="1:6" ht="17" thickBot="1" x14ac:dyDescent="0.25">
      <c r="B51" s="16" t="s">
        <v>47</v>
      </c>
      <c r="C51" s="17">
        <f>SUM(C15+C49)</f>
        <v>0</v>
      </c>
      <c r="F51" s="3"/>
    </row>
    <row r="52" spans="1:6" ht="17" thickTop="1" x14ac:dyDescent="0.2">
      <c r="F52" s="3"/>
    </row>
    <row r="53" spans="1:6" x14ac:dyDescent="0.2">
      <c r="F53" s="3"/>
    </row>
    <row r="54" spans="1:6" x14ac:dyDescent="0.2">
      <c r="A54" s="14">
        <v>8050</v>
      </c>
      <c r="B54" s="9" t="s">
        <v>48</v>
      </c>
      <c r="C54" s="10">
        <v>-100</v>
      </c>
      <c r="F54" s="3"/>
    </row>
    <row r="55" spans="1:6" x14ac:dyDescent="0.2">
      <c r="F55" s="3"/>
    </row>
    <row r="56" spans="1:6" x14ac:dyDescent="0.2">
      <c r="F56" s="3"/>
    </row>
    <row r="57" spans="1:6" ht="17" thickBot="1" x14ac:dyDescent="0.25">
      <c r="B57" s="16" t="s">
        <v>49</v>
      </c>
      <c r="C57" s="18">
        <f>SUM(C51+C54)</f>
        <v>-100</v>
      </c>
      <c r="F57" s="3"/>
    </row>
    <row r="58" spans="1:6" ht="17" thickTop="1" x14ac:dyDescent="0.2">
      <c r="F58" s="3"/>
    </row>
    <row r="61" spans="1:6" x14ac:dyDescent="0.2">
      <c r="B61" s="5"/>
      <c r="F61" s="3"/>
    </row>
    <row r="62" spans="1:6" x14ac:dyDescent="0.2">
      <c r="B62" s="5"/>
      <c r="F6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Office-bruker</dc:creator>
  <cp:lastModifiedBy>Microsoft Office-bruker</cp:lastModifiedBy>
  <dcterms:created xsi:type="dcterms:W3CDTF">2017-02-27T19:19:34Z</dcterms:created>
  <dcterms:modified xsi:type="dcterms:W3CDTF">2017-02-27T19:25:56Z</dcterms:modified>
</cp:coreProperties>
</file>