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mmel\Dropbox\Cecilie privat\Holmsbu IF\Budsjett\2024\"/>
    </mc:Choice>
  </mc:AlternateContent>
  <xr:revisionPtr revIDLastSave="0" documentId="13_ncr:1_{F515FCC6-E2E0-4BF1-8589-20D068907327}" xr6:coauthVersionLast="47" xr6:coauthVersionMax="47" xr10:uidLastSave="{00000000-0000-0000-0000-000000000000}"/>
  <bookViews>
    <workbookView xWindow="-110" yWindow="-110" windowWidth="19420" windowHeight="10420" xr2:uid="{4F004170-C3B6-434D-A3A8-2960E9434E09}"/>
  </bookViews>
  <sheets>
    <sheet name="Budsjett 2024" sheetId="1" r:id="rId1"/>
    <sheet name="RR-FD" sheetId="3" r:id="rId2"/>
    <sheet name="Spillemidler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3" i="1" l="1"/>
  <c r="F63" i="1"/>
  <c r="L16" i="3"/>
  <c r="I16" i="3"/>
  <c r="L8" i="3"/>
  <c r="I8" i="3"/>
  <c r="F16" i="3"/>
  <c r="F18" i="3" s="1"/>
  <c r="C20" i="3" s="1"/>
  <c r="C18" i="3"/>
  <c r="C16" i="3"/>
  <c r="F8" i="3"/>
  <c r="C8" i="3"/>
  <c r="C7" i="3"/>
  <c r="C63" i="1"/>
  <c r="F23" i="1"/>
  <c r="L18" i="3" l="1"/>
  <c r="I18" i="3"/>
  <c r="I20" i="3" s="1"/>
  <c r="F65" i="1"/>
  <c r="F71" i="1" s="1"/>
  <c r="D23" i="1"/>
  <c r="C23" i="1"/>
  <c r="C65" i="1" l="1"/>
  <c r="C71" i="1" s="1"/>
  <c r="D65" i="1"/>
  <c r="D71" i="1" s="1"/>
</calcChain>
</file>

<file path=xl/sharedStrings.xml><?xml version="1.0" encoding="utf-8"?>
<sst xmlns="http://schemas.openxmlformats.org/spreadsheetml/2006/main" count="119" uniqueCount="81">
  <si>
    <t>Konto</t>
  </si>
  <si>
    <t>Kontonavn</t>
  </si>
  <si>
    <t>Driftsinntekter</t>
  </si>
  <si>
    <t>Sponsorinntekt, avgiftsfri</t>
  </si>
  <si>
    <t>Rødtangen Rundt</t>
  </si>
  <si>
    <t>Fotballens Dag</t>
  </si>
  <si>
    <t>Offentlige tilskudd for tjenester</t>
  </si>
  <si>
    <t>Tilskudd spillemidler</t>
  </si>
  <si>
    <t>Medlemskontigenter</t>
  </si>
  <si>
    <t>Total driftsinntekter</t>
  </si>
  <si>
    <t>Driftskostnader</t>
  </si>
  <si>
    <t>Varekjøp diverse</t>
  </si>
  <si>
    <t>Nissemarsj</t>
  </si>
  <si>
    <t>Vedlikehold bane</t>
  </si>
  <si>
    <t>Avskrivninger</t>
  </si>
  <si>
    <t>Bensin, dieselolje</t>
  </si>
  <si>
    <t>Renovasjon, vann, avløp mv.</t>
  </si>
  <si>
    <t>Lys, varme</t>
  </si>
  <si>
    <t>Leie datasystemer</t>
  </si>
  <si>
    <t>Rekvisita</t>
  </si>
  <si>
    <t>Idrettsutstyr</t>
  </si>
  <si>
    <t>Reparasjon og vedlikehold bygninger</t>
  </si>
  <si>
    <t>Reparasjon og vedlikehold annet</t>
  </si>
  <si>
    <t>Revisjon og regnskapshonorarer</t>
  </si>
  <si>
    <t>Kontorrekvisita (res)</t>
  </si>
  <si>
    <t>Data/web kostnader</t>
  </si>
  <si>
    <t>Kontingenter, fradragsberett.</t>
  </si>
  <si>
    <t>Påmelding, serier, turneringer etc</t>
  </si>
  <si>
    <t>Gaver, fradragsberettiget</t>
  </si>
  <si>
    <t>Forsikringspremier</t>
  </si>
  <si>
    <t>Styrehonorar</t>
  </si>
  <si>
    <t>Bank og kortgebyr</t>
  </si>
  <si>
    <t>Gebyr</t>
  </si>
  <si>
    <t>Total driftskostnader</t>
  </si>
  <si>
    <t>Driftsresultat</t>
  </si>
  <si>
    <t>Finansielle poster</t>
  </si>
  <si>
    <t>Renteinntekt bankinnskudd</t>
  </si>
  <si>
    <t>Utbytte fra samvirkeforetak</t>
  </si>
  <si>
    <t>Årsresultat</t>
  </si>
  <si>
    <t>Reparasjon og vedlikehold lysløype</t>
  </si>
  <si>
    <t>Budsjett 2023</t>
  </si>
  <si>
    <t>Tilskudd Asker kommune</t>
  </si>
  <si>
    <t>Allidrett - aktivitetsledere</t>
  </si>
  <si>
    <t>Div. kostnader Allidrett</t>
  </si>
  <si>
    <t>Renhold</t>
  </si>
  <si>
    <t>Annet driftsmateriale</t>
  </si>
  <si>
    <t>Reparasjon og vedlikehold bane</t>
  </si>
  <si>
    <t>Annen fremmed tjeneste</t>
  </si>
  <si>
    <t>Reklamekostnader</t>
  </si>
  <si>
    <t>3XXX</t>
  </si>
  <si>
    <t>Salg/spons av stolper - 30 stykk</t>
  </si>
  <si>
    <t>Inntekter</t>
  </si>
  <si>
    <t>Kostnader</t>
  </si>
  <si>
    <t>Resultat</t>
  </si>
  <si>
    <t>Årsregnskap 2023</t>
  </si>
  <si>
    <t>Budsjett 2024</t>
  </si>
  <si>
    <t>Kiosksalg etc</t>
  </si>
  <si>
    <t>Tilskudd Uff-container</t>
  </si>
  <si>
    <t>Andre arrangementer (Holmsbu dagen)</t>
  </si>
  <si>
    <t>Varekjøp div. arrangement</t>
  </si>
  <si>
    <t>Kostnader kiosk Sletta</t>
  </si>
  <si>
    <t>Leie lokaler - Folkestadhallen</t>
  </si>
  <si>
    <t>Vipps provisjon</t>
  </si>
  <si>
    <t>Rødtangen Rundt 2022</t>
  </si>
  <si>
    <t>EQ-timing</t>
  </si>
  <si>
    <t>Kiosksalg</t>
  </si>
  <si>
    <t>Sponsorinntekter</t>
  </si>
  <si>
    <t>Fotballens Dag 2022</t>
  </si>
  <si>
    <t>Total inntekter</t>
  </si>
  <si>
    <t>Holmsbu Handel</t>
  </si>
  <si>
    <t>Røde Kors</t>
  </si>
  <si>
    <t>Div.</t>
  </si>
  <si>
    <t>Total kostnader</t>
  </si>
  <si>
    <t>Direkte Premier</t>
  </si>
  <si>
    <t>Resultat RR og FD 2022</t>
  </si>
  <si>
    <t>Rødtangen Rundt 2023</t>
  </si>
  <si>
    <t>Fotballens Dag 2023</t>
  </si>
  <si>
    <t>Historikk spillemidler</t>
  </si>
  <si>
    <t>Resultat RR og FD 2023</t>
  </si>
  <si>
    <t>klær med logo</t>
  </si>
  <si>
    <t>Strømstøtte (lagt på konto 6340)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</si>
</sst>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kr&quot;\ * #,##0.00_-;\-&quot;kr&quot;\ * #,##0.00_-;_-&quot;kr&quot;\ * &quot;-&quot;??_-;_-@_-"/>
    <numFmt numFmtId="164" formatCode="_-[$kr-414]\ * #,##0.00_-;\-[$kr-414]\ * #,##0.00_-;_-[$kr-414]\ * &quot;-&quot;??_-;_-@_-"/>
  </numFmts>
  <fonts count="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3" fillId="0" borderId="1" xfId="0" applyFont="1" applyBorder="1"/>
    <xf numFmtId="0" fontId="3" fillId="0" borderId="2" xfId="0" applyFont="1" applyBorder="1"/>
    <xf numFmtId="0" fontId="3" fillId="2" borderId="2" xfId="0" applyFont="1" applyFill="1" applyBorder="1"/>
    <xf numFmtId="0" fontId="2" fillId="0" borderId="0" xfId="0" applyFont="1"/>
    <xf numFmtId="0" fontId="1" fillId="0" borderId="0" xfId="0" applyFont="1"/>
    <xf numFmtId="44" fontId="1" fillId="2" borderId="0" xfId="0" applyNumberFormat="1" applyFont="1" applyFill="1"/>
    <xf numFmtId="164" fontId="0" fillId="3" borderId="0" xfId="0" applyNumberFormat="1" applyFill="1"/>
    <xf numFmtId="0" fontId="2" fillId="0" borderId="3" xfId="0" applyFont="1" applyBorder="1"/>
    <xf numFmtId="44" fontId="2" fillId="2" borderId="3" xfId="0" applyNumberFormat="1" applyFont="1" applyFill="1" applyBorder="1"/>
    <xf numFmtId="44" fontId="2" fillId="2" borderId="0" xfId="0" applyNumberFormat="1" applyFont="1" applyFill="1"/>
    <xf numFmtId="0" fontId="3" fillId="0" borderId="4" xfId="0" applyFont="1" applyBorder="1"/>
    <xf numFmtId="0" fontId="4" fillId="0" borderId="4" xfId="0" applyFont="1" applyBorder="1"/>
    <xf numFmtId="44" fontId="3" fillId="2" borderId="4" xfId="0" applyNumberFormat="1" applyFont="1" applyFill="1" applyBorder="1"/>
    <xf numFmtId="44" fontId="3" fillId="3" borderId="4" xfId="0" applyNumberFormat="1" applyFont="1" applyFill="1" applyBorder="1"/>
    <xf numFmtId="0" fontId="3" fillId="4" borderId="2" xfId="0" applyFont="1" applyFill="1" applyBorder="1"/>
    <xf numFmtId="0" fontId="1" fillId="4" borderId="0" xfId="0" applyFont="1" applyFill="1"/>
    <xf numFmtId="164" fontId="0" fillId="4" borderId="0" xfId="0" applyNumberFormat="1" applyFill="1"/>
    <xf numFmtId="44" fontId="1" fillId="4" borderId="0" xfId="0" applyNumberFormat="1" applyFont="1" applyFill="1"/>
    <xf numFmtId="44" fontId="2" fillId="4" borderId="3" xfId="0" applyNumberFormat="1" applyFont="1" applyFill="1" applyBorder="1"/>
    <xf numFmtId="44" fontId="2" fillId="4" borderId="0" xfId="0" applyNumberFormat="1" applyFont="1" applyFill="1"/>
    <xf numFmtId="44" fontId="3" fillId="4" borderId="4" xfId="0" applyNumberFormat="1" applyFont="1" applyFill="1" applyBorder="1"/>
    <xf numFmtId="0" fontId="0" fillId="0" borderId="0" xfId="0" applyAlignment="1">
      <alignment horizontal="right"/>
    </xf>
    <xf numFmtId="44" fontId="0" fillId="2" borderId="0" xfId="0" applyNumberFormat="1" applyFill="1"/>
    <xf numFmtId="0" fontId="1" fillId="3" borderId="7" xfId="0" applyFont="1" applyFill="1" applyBorder="1"/>
    <xf numFmtId="164" fontId="0" fillId="3" borderId="7" xfId="0" applyNumberFormat="1" applyFill="1" applyBorder="1"/>
    <xf numFmtId="44" fontId="1" fillId="3" borderId="7" xfId="0" applyNumberFormat="1" applyFont="1" applyFill="1" applyBorder="1"/>
    <xf numFmtId="44" fontId="2" fillId="3" borderId="6" xfId="0" applyNumberFormat="1" applyFont="1" applyFill="1" applyBorder="1"/>
    <xf numFmtId="44" fontId="2" fillId="3" borderId="7" xfId="0" applyNumberFormat="1" applyFont="1" applyFill="1" applyBorder="1"/>
    <xf numFmtId="44" fontId="1" fillId="3" borderId="8" xfId="0" applyNumberFormat="1" applyFont="1" applyFill="1" applyBorder="1"/>
    <xf numFmtId="0" fontId="0" fillId="3" borderId="0" xfId="0" applyFill="1"/>
    <xf numFmtId="0" fontId="0" fillId="3" borderId="9" xfId="0" applyFill="1" applyBorder="1"/>
    <xf numFmtId="164" fontId="0" fillId="3" borderId="9" xfId="0" applyNumberFormat="1" applyFill="1" applyBorder="1"/>
    <xf numFmtId="0" fontId="0" fillId="3" borderId="5" xfId="0" applyFill="1" applyBorder="1"/>
    <xf numFmtId="164" fontId="0" fillId="3" borderId="5" xfId="0" applyNumberFormat="1" applyFill="1" applyBorder="1"/>
    <xf numFmtId="0" fontId="2" fillId="3" borderId="4" xfId="0" applyFont="1" applyFill="1" applyBorder="1"/>
    <xf numFmtId="164" fontId="2" fillId="3" borderId="4" xfId="0" applyNumberFormat="1" applyFont="1" applyFill="1" applyBorder="1"/>
    <xf numFmtId="0" fontId="0" fillId="2" borderId="0" xfId="0" applyFill="1"/>
    <xf numFmtId="164" fontId="0" fillId="2" borderId="0" xfId="0" applyNumberFormat="1" applyFill="1"/>
    <xf numFmtId="0" fontId="0" fillId="2" borderId="9" xfId="0" applyFill="1" applyBorder="1"/>
    <xf numFmtId="164" fontId="0" fillId="2" borderId="9" xfId="0" applyNumberFormat="1" applyFill="1" applyBorder="1"/>
    <xf numFmtId="0" fontId="0" fillId="2" borderId="5" xfId="0" applyFill="1" applyBorder="1"/>
    <xf numFmtId="164" fontId="0" fillId="2" borderId="5" xfId="0" applyNumberFormat="1" applyFill="1" applyBorder="1"/>
    <xf numFmtId="0" fontId="2" fillId="2" borderId="4" xfId="0" applyFont="1" applyFill="1" applyBorder="1"/>
    <xf numFmtId="164" fontId="2" fillId="2" borderId="4" xfId="0" applyNumberFormat="1" applyFont="1" applyFill="1" applyBorder="1"/>
    <xf numFmtId="0" fontId="2" fillId="3" borderId="0" xfId="0" applyFont="1" applyFill="1"/>
    <xf numFmtId="0" fontId="2" fillId="2" borderId="0" xfId="0" applyFont="1" applyFill="1"/>
    <xf numFmtId="0" fontId="2" fillId="0" borderId="10" xfId="0" applyFont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164" fontId="0" fillId="0" borderId="13" xfId="0" applyNumberFormat="1" applyBorder="1"/>
    <xf numFmtId="0" fontId="0" fillId="0" borderId="14" xfId="0" applyBorder="1"/>
    <xf numFmtId="0" fontId="0" fillId="0" borderId="15" xfId="0" applyBorder="1"/>
    <xf numFmtId="0" fontId="3" fillId="3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0C173-3C24-0844-8384-792632B82EFE}">
  <sheetPr>
    <pageSetUpPr fitToPage="1"/>
  </sheetPr>
  <dimension ref="A1:G72"/>
  <sheetViews>
    <sheetView tabSelected="1" zoomScaleNormal="100" workbookViewId="0">
      <selection activeCell="F40" sqref="F40"/>
    </sheetView>
  </sheetViews>
  <sheetFormatPr baseColWidth="10" defaultRowHeight="15.5" x14ac:dyDescent="0.35"/>
  <cols>
    <col min="1" max="1" width="18.5" bestFit="1" customWidth="1"/>
    <col min="2" max="2" width="32" bestFit="1" customWidth="1"/>
    <col min="3" max="3" width="19.58203125" customWidth="1"/>
    <col min="4" max="4" width="14.83203125" bestFit="1" customWidth="1"/>
    <col min="6" max="6" width="16.33203125" bestFit="1" customWidth="1"/>
  </cols>
  <sheetData>
    <row r="1" spans="1:6" ht="18" customHeight="1" x14ac:dyDescent="0.35"/>
    <row r="5" spans="1:6" ht="16" thickBot="1" x14ac:dyDescent="0.4"/>
    <row r="6" spans="1:6" ht="19" thickBot="1" x14ac:dyDescent="0.5">
      <c r="A6" s="1" t="s">
        <v>0</v>
      </c>
      <c r="B6" s="2" t="s">
        <v>1</v>
      </c>
      <c r="C6" s="3" t="s">
        <v>54</v>
      </c>
      <c r="D6" s="54" t="s">
        <v>40</v>
      </c>
      <c r="F6" s="15" t="s">
        <v>55</v>
      </c>
    </row>
    <row r="7" spans="1:6" x14ac:dyDescent="0.35">
      <c r="A7" s="4"/>
      <c r="B7" s="5"/>
      <c r="C7" s="6"/>
      <c r="D7" s="24"/>
      <c r="F7" s="16"/>
    </row>
    <row r="8" spans="1:6" x14ac:dyDescent="0.35">
      <c r="A8" s="5" t="s">
        <v>2</v>
      </c>
      <c r="B8" s="5"/>
      <c r="C8" s="6"/>
      <c r="D8" s="24"/>
      <c r="F8" s="16"/>
    </row>
    <row r="9" spans="1:6" x14ac:dyDescent="0.35">
      <c r="A9">
        <v>3123</v>
      </c>
      <c r="B9" t="s">
        <v>3</v>
      </c>
      <c r="C9" s="6">
        <v>17000</v>
      </c>
      <c r="D9" s="25">
        <v>23000</v>
      </c>
      <c r="F9" s="17">
        <v>25000</v>
      </c>
    </row>
    <row r="10" spans="1:6" x14ac:dyDescent="0.35">
      <c r="A10" s="22" t="s">
        <v>49</v>
      </c>
      <c r="B10" t="s">
        <v>50</v>
      </c>
      <c r="C10" s="6">
        <v>0</v>
      </c>
      <c r="D10" s="25">
        <v>90000</v>
      </c>
      <c r="F10" s="17">
        <v>60000</v>
      </c>
    </row>
    <row r="11" spans="1:6" x14ac:dyDescent="0.35">
      <c r="A11">
        <v>3200</v>
      </c>
      <c r="B11" t="s">
        <v>4</v>
      </c>
      <c r="C11" s="6">
        <v>28275</v>
      </c>
      <c r="D11" s="25">
        <v>35000</v>
      </c>
      <c r="F11" s="17">
        <v>32000</v>
      </c>
    </row>
    <row r="12" spans="1:6" x14ac:dyDescent="0.35">
      <c r="A12">
        <v>3201</v>
      </c>
      <c r="B12" t="s">
        <v>5</v>
      </c>
      <c r="C12" s="6">
        <v>26993</v>
      </c>
      <c r="D12" s="25">
        <v>32000</v>
      </c>
      <c r="F12" s="17">
        <v>29000</v>
      </c>
    </row>
    <row r="13" spans="1:6" x14ac:dyDescent="0.35">
      <c r="A13">
        <v>3202</v>
      </c>
      <c r="B13" t="s">
        <v>58</v>
      </c>
      <c r="C13" s="6">
        <v>3790</v>
      </c>
      <c r="D13" s="25">
        <v>0</v>
      </c>
      <c r="F13" s="17">
        <v>4000</v>
      </c>
    </row>
    <row r="14" spans="1:6" x14ac:dyDescent="0.35">
      <c r="A14">
        <v>3203</v>
      </c>
      <c r="B14" t="s">
        <v>12</v>
      </c>
      <c r="C14" s="6">
        <v>2950</v>
      </c>
      <c r="D14" s="25">
        <v>3500</v>
      </c>
      <c r="F14" s="17">
        <v>3500</v>
      </c>
    </row>
    <row r="15" spans="1:6" x14ac:dyDescent="0.35">
      <c r="A15">
        <v>3205</v>
      </c>
      <c r="B15" t="s">
        <v>56</v>
      </c>
      <c r="C15" s="6">
        <v>2795</v>
      </c>
      <c r="D15" s="25">
        <v>0</v>
      </c>
      <c r="F15" s="17">
        <v>3000</v>
      </c>
    </row>
    <row r="16" spans="1:6" x14ac:dyDescent="0.35">
      <c r="A16" s="22" t="s">
        <v>49</v>
      </c>
      <c r="B16" t="s">
        <v>80</v>
      </c>
      <c r="C16" s="6">
        <v>0</v>
      </c>
      <c r="D16" s="25">
        <v>16000</v>
      </c>
      <c r="F16" s="17">
        <v>0</v>
      </c>
    </row>
    <row r="17" spans="1:6" x14ac:dyDescent="0.35">
      <c r="A17">
        <v>3440</v>
      </c>
      <c r="B17" t="s">
        <v>6</v>
      </c>
      <c r="C17" s="6">
        <v>26593</v>
      </c>
      <c r="D17" s="25">
        <v>14000</v>
      </c>
      <c r="F17" s="17">
        <v>25000</v>
      </c>
    </row>
    <row r="18" spans="1:6" x14ac:dyDescent="0.35">
      <c r="A18">
        <v>3442</v>
      </c>
      <c r="B18" t="s">
        <v>7</v>
      </c>
      <c r="C18" s="6">
        <v>42039.13</v>
      </c>
      <c r="D18" s="25">
        <v>55000</v>
      </c>
      <c r="F18" s="17">
        <v>40000</v>
      </c>
    </row>
    <row r="19" spans="1:6" x14ac:dyDescent="0.35">
      <c r="A19">
        <v>3444</v>
      </c>
      <c r="B19" t="s">
        <v>41</v>
      </c>
      <c r="C19" s="6">
        <v>11200</v>
      </c>
      <c r="D19" s="25">
        <v>20000</v>
      </c>
      <c r="F19" s="17">
        <v>10000</v>
      </c>
    </row>
    <row r="20" spans="1:6" x14ac:dyDescent="0.35">
      <c r="A20">
        <v>3448</v>
      </c>
      <c r="B20" t="s">
        <v>57</v>
      </c>
      <c r="C20" s="6">
        <v>6796</v>
      </c>
      <c r="D20" s="25">
        <v>0</v>
      </c>
      <c r="F20" s="17">
        <v>7000</v>
      </c>
    </row>
    <row r="21" spans="1:6" x14ac:dyDescent="0.35">
      <c r="A21">
        <v>3920</v>
      </c>
      <c r="B21" t="s">
        <v>8</v>
      </c>
      <c r="C21" s="6">
        <v>13661.67</v>
      </c>
      <c r="D21" s="25">
        <v>10000</v>
      </c>
      <c r="F21" s="17">
        <v>13000</v>
      </c>
    </row>
    <row r="22" spans="1:6" x14ac:dyDescent="0.35">
      <c r="A22" s="5"/>
      <c r="B22" s="5"/>
      <c r="C22" s="6"/>
      <c r="D22" s="26"/>
      <c r="F22" s="18"/>
    </row>
    <row r="23" spans="1:6" x14ac:dyDescent="0.35">
      <c r="A23" s="8" t="s">
        <v>9</v>
      </c>
      <c r="B23" s="8"/>
      <c r="C23" s="9">
        <f>SUM(C9:C21)</f>
        <v>182092.80000000002</v>
      </c>
      <c r="D23" s="27">
        <f>SUM(D9:D21)</f>
        <v>298500</v>
      </c>
      <c r="F23" s="19">
        <f>SUM(F9:F21)</f>
        <v>251500</v>
      </c>
    </row>
    <row r="24" spans="1:6" x14ac:dyDescent="0.35">
      <c r="A24" s="5"/>
      <c r="B24" s="5"/>
      <c r="C24" s="6"/>
      <c r="D24" s="26"/>
      <c r="F24" s="18"/>
    </row>
    <row r="25" spans="1:6" x14ac:dyDescent="0.35">
      <c r="A25" s="5" t="s">
        <v>10</v>
      </c>
      <c r="B25" s="5"/>
      <c r="C25" s="6"/>
      <c r="D25" s="26"/>
      <c r="F25" s="18"/>
    </row>
    <row r="26" spans="1:6" x14ac:dyDescent="0.35">
      <c r="A26">
        <v>4300</v>
      </c>
      <c r="B26" t="s">
        <v>11</v>
      </c>
      <c r="C26" s="23">
        <v>0</v>
      </c>
      <c r="D26" s="25">
        <v>2000</v>
      </c>
      <c r="F26" s="17">
        <v>0</v>
      </c>
    </row>
    <row r="27" spans="1:6" x14ac:dyDescent="0.35">
      <c r="A27">
        <v>4301</v>
      </c>
      <c r="B27" t="s">
        <v>4</v>
      </c>
      <c r="C27" s="23">
        <v>51528.45</v>
      </c>
      <c r="D27" s="25">
        <v>35000</v>
      </c>
      <c r="F27" s="17">
        <v>48000</v>
      </c>
    </row>
    <row r="28" spans="1:6" x14ac:dyDescent="0.35">
      <c r="A28">
        <v>4302</v>
      </c>
      <c r="B28" t="s">
        <v>5</v>
      </c>
      <c r="C28" s="23">
        <v>21631.59</v>
      </c>
      <c r="D28" s="25">
        <v>20000</v>
      </c>
      <c r="F28" s="17">
        <v>18000</v>
      </c>
    </row>
    <row r="29" spans="1:6" x14ac:dyDescent="0.35">
      <c r="A29">
        <v>4303</v>
      </c>
      <c r="B29" t="s">
        <v>59</v>
      </c>
      <c r="C29" s="23">
        <v>849.71</v>
      </c>
      <c r="D29" s="25">
        <v>0</v>
      </c>
      <c r="F29" s="17">
        <v>1200</v>
      </c>
    </row>
    <row r="30" spans="1:6" x14ac:dyDescent="0.35">
      <c r="A30">
        <v>4304</v>
      </c>
      <c r="B30" t="s">
        <v>12</v>
      </c>
      <c r="C30" s="23">
        <v>6842.9</v>
      </c>
      <c r="D30" s="25">
        <v>3500</v>
      </c>
      <c r="F30" s="17">
        <v>7000</v>
      </c>
    </row>
    <row r="31" spans="1:6" x14ac:dyDescent="0.35">
      <c r="A31">
        <v>4306</v>
      </c>
      <c r="B31" t="s">
        <v>13</v>
      </c>
      <c r="C31" s="23">
        <v>0</v>
      </c>
      <c r="D31" s="25">
        <v>0</v>
      </c>
      <c r="F31" s="17">
        <v>0</v>
      </c>
    </row>
    <row r="32" spans="1:6" x14ac:dyDescent="0.35">
      <c r="A32">
        <v>4307</v>
      </c>
      <c r="B32" t="s">
        <v>42</v>
      </c>
      <c r="C32" s="23">
        <v>18480</v>
      </c>
      <c r="D32" s="25">
        <v>35000</v>
      </c>
      <c r="F32" s="17">
        <v>20000</v>
      </c>
    </row>
    <row r="33" spans="1:6" x14ac:dyDescent="0.35">
      <c r="A33">
        <v>4308</v>
      </c>
      <c r="B33" t="s">
        <v>43</v>
      </c>
      <c r="C33" s="23">
        <v>400.68</v>
      </c>
      <c r="D33" s="25">
        <v>5000</v>
      </c>
      <c r="F33" s="17">
        <v>500</v>
      </c>
    </row>
    <row r="34" spans="1:6" x14ac:dyDescent="0.35">
      <c r="A34">
        <v>4309</v>
      </c>
      <c r="B34" t="s">
        <v>60</v>
      </c>
      <c r="C34" s="23">
        <v>1335.65</v>
      </c>
      <c r="D34" s="25">
        <v>0</v>
      </c>
      <c r="F34" s="17">
        <v>1500</v>
      </c>
    </row>
    <row r="35" spans="1:6" x14ac:dyDescent="0.35">
      <c r="A35">
        <v>6010</v>
      </c>
      <c r="B35" t="s">
        <v>14</v>
      </c>
      <c r="C35" s="23">
        <v>6250</v>
      </c>
      <c r="D35" s="25">
        <v>6250</v>
      </c>
      <c r="F35" s="17">
        <v>6250</v>
      </c>
    </row>
    <row r="36" spans="1:6" x14ac:dyDescent="0.35">
      <c r="A36">
        <v>6250</v>
      </c>
      <c r="B36" t="s">
        <v>15</v>
      </c>
      <c r="C36" s="23">
        <v>0</v>
      </c>
      <c r="D36" s="25">
        <v>2500</v>
      </c>
      <c r="F36" s="17">
        <v>3500</v>
      </c>
    </row>
    <row r="37" spans="1:6" x14ac:dyDescent="0.35">
      <c r="A37">
        <v>6300</v>
      </c>
      <c r="B37" t="s">
        <v>61</v>
      </c>
      <c r="C37" s="23">
        <v>8000</v>
      </c>
      <c r="D37" s="25">
        <v>8000</v>
      </c>
      <c r="F37" s="17">
        <v>8000</v>
      </c>
    </row>
    <row r="38" spans="1:6" x14ac:dyDescent="0.35">
      <c r="A38">
        <v>6320</v>
      </c>
      <c r="B38" t="s">
        <v>16</v>
      </c>
      <c r="C38" s="23">
        <v>14519.52</v>
      </c>
      <c r="D38" s="25">
        <v>10000</v>
      </c>
      <c r="F38" s="17">
        <v>18000</v>
      </c>
    </row>
    <row r="39" spans="1:6" x14ac:dyDescent="0.35">
      <c r="A39">
        <v>6340</v>
      </c>
      <c r="B39" t="s">
        <v>17</v>
      </c>
      <c r="C39" s="23">
        <v>28004.66</v>
      </c>
      <c r="D39" s="25">
        <v>45000</v>
      </c>
      <c r="F39" s="17">
        <v>33000</v>
      </c>
    </row>
    <row r="40" spans="1:6" x14ac:dyDescent="0.35">
      <c r="A40">
        <v>6360</v>
      </c>
      <c r="B40" t="s">
        <v>44</v>
      </c>
      <c r="C40" s="23">
        <v>0</v>
      </c>
      <c r="D40" s="25">
        <v>2800</v>
      </c>
      <c r="F40" s="17">
        <v>0</v>
      </c>
    </row>
    <row r="41" spans="1:6" x14ac:dyDescent="0.35">
      <c r="A41">
        <v>6420</v>
      </c>
      <c r="B41" t="s">
        <v>18</v>
      </c>
      <c r="C41" s="23">
        <v>4061.25</v>
      </c>
      <c r="D41" s="25">
        <v>4200</v>
      </c>
      <c r="F41" s="17">
        <v>4200</v>
      </c>
    </row>
    <row r="42" spans="1:6" x14ac:dyDescent="0.35">
      <c r="A42">
        <v>6560</v>
      </c>
      <c r="B42" t="s">
        <v>19</v>
      </c>
      <c r="C42" s="23">
        <v>0</v>
      </c>
      <c r="D42" s="25">
        <v>500</v>
      </c>
      <c r="F42" s="17">
        <v>500</v>
      </c>
    </row>
    <row r="43" spans="1:6" x14ac:dyDescent="0.35">
      <c r="A43">
        <v>6580</v>
      </c>
      <c r="B43" t="s">
        <v>20</v>
      </c>
      <c r="C43" s="23">
        <v>0</v>
      </c>
      <c r="D43" s="25">
        <v>4000</v>
      </c>
      <c r="F43" s="17">
        <v>4000</v>
      </c>
    </row>
    <row r="44" spans="1:6" x14ac:dyDescent="0.35">
      <c r="A44">
        <v>6590</v>
      </c>
      <c r="B44" t="s">
        <v>45</v>
      </c>
      <c r="C44" s="23">
        <v>0</v>
      </c>
      <c r="D44" s="25">
        <v>500</v>
      </c>
      <c r="F44" s="17">
        <v>3000</v>
      </c>
    </row>
    <row r="45" spans="1:6" x14ac:dyDescent="0.35">
      <c r="A45">
        <v>6600</v>
      </c>
      <c r="B45" t="s">
        <v>21</v>
      </c>
      <c r="C45" s="23">
        <v>0</v>
      </c>
      <c r="D45" s="25">
        <v>25000</v>
      </c>
      <c r="F45" s="17">
        <v>5500</v>
      </c>
    </row>
    <row r="46" spans="1:6" x14ac:dyDescent="0.35">
      <c r="A46">
        <v>6690</v>
      </c>
      <c r="B46" t="s">
        <v>22</v>
      </c>
      <c r="C46" s="23">
        <v>0</v>
      </c>
      <c r="D46" s="25">
        <v>3000</v>
      </c>
      <c r="F46" s="17">
        <v>3000</v>
      </c>
    </row>
    <row r="47" spans="1:6" x14ac:dyDescent="0.35">
      <c r="A47">
        <v>6691</v>
      </c>
      <c r="B47" t="s">
        <v>46</v>
      </c>
      <c r="C47" s="23">
        <v>0</v>
      </c>
      <c r="D47" s="25">
        <v>1500</v>
      </c>
      <c r="F47" s="17">
        <v>1500</v>
      </c>
    </row>
    <row r="48" spans="1:6" x14ac:dyDescent="0.35">
      <c r="A48">
        <v>6692</v>
      </c>
      <c r="B48" t="s">
        <v>39</v>
      </c>
      <c r="C48" s="23">
        <v>0</v>
      </c>
      <c r="D48" s="25">
        <v>8000</v>
      </c>
      <c r="F48" s="17">
        <v>8000</v>
      </c>
    </row>
    <row r="49" spans="1:7" x14ac:dyDescent="0.35">
      <c r="A49">
        <v>6700</v>
      </c>
      <c r="B49" t="s">
        <v>23</v>
      </c>
      <c r="C49" s="23">
        <v>0</v>
      </c>
      <c r="D49" s="25">
        <v>3000</v>
      </c>
      <c r="F49" s="17">
        <v>0</v>
      </c>
    </row>
    <row r="50" spans="1:7" x14ac:dyDescent="0.35">
      <c r="A50">
        <v>6790</v>
      </c>
      <c r="B50" t="s">
        <v>47</v>
      </c>
      <c r="C50" s="23">
        <v>15000</v>
      </c>
      <c r="D50" s="25">
        <v>0</v>
      </c>
      <c r="F50" s="17">
        <v>0</v>
      </c>
    </row>
    <row r="51" spans="1:7" x14ac:dyDescent="0.35">
      <c r="A51">
        <v>6800</v>
      </c>
      <c r="B51" t="s">
        <v>24</v>
      </c>
      <c r="C51" s="23">
        <v>1164</v>
      </c>
      <c r="D51" s="25">
        <v>500</v>
      </c>
      <c r="F51" s="17">
        <v>600</v>
      </c>
    </row>
    <row r="52" spans="1:7" x14ac:dyDescent="0.35">
      <c r="A52">
        <v>6907</v>
      </c>
      <c r="B52" t="s">
        <v>25</v>
      </c>
      <c r="C52" s="23">
        <v>7235</v>
      </c>
      <c r="D52" s="25">
        <v>7000</v>
      </c>
      <c r="F52" s="17">
        <v>7500</v>
      </c>
    </row>
    <row r="53" spans="1:7" x14ac:dyDescent="0.35">
      <c r="A53">
        <v>7320</v>
      </c>
      <c r="B53" t="s">
        <v>48</v>
      </c>
      <c r="C53" s="23">
        <v>0</v>
      </c>
      <c r="D53" s="25">
        <v>0</v>
      </c>
      <c r="F53" s="17">
        <v>17500</v>
      </c>
      <c r="G53" t="s">
        <v>79</v>
      </c>
    </row>
    <row r="54" spans="1:7" x14ac:dyDescent="0.35">
      <c r="A54">
        <v>7400</v>
      </c>
      <c r="B54" t="s">
        <v>26</v>
      </c>
      <c r="C54" s="23">
        <v>2000</v>
      </c>
      <c r="D54" s="25">
        <v>2000</v>
      </c>
      <c r="F54" s="17">
        <v>2000</v>
      </c>
    </row>
    <row r="55" spans="1:7" x14ac:dyDescent="0.35">
      <c r="A55">
        <v>7415</v>
      </c>
      <c r="B55" t="s">
        <v>27</v>
      </c>
      <c r="C55" s="23">
        <v>2550</v>
      </c>
      <c r="D55" s="25">
        <v>2000</v>
      </c>
      <c r="F55" s="17">
        <v>3000</v>
      </c>
    </row>
    <row r="56" spans="1:7" x14ac:dyDescent="0.35">
      <c r="A56">
        <v>7420</v>
      </c>
      <c r="B56" t="s">
        <v>28</v>
      </c>
      <c r="C56" s="23">
        <v>0</v>
      </c>
      <c r="D56" s="25">
        <v>600</v>
      </c>
      <c r="F56" s="17">
        <v>600</v>
      </c>
    </row>
    <row r="57" spans="1:7" x14ac:dyDescent="0.35">
      <c r="A57">
        <v>7500</v>
      </c>
      <c r="B57" t="s">
        <v>29</v>
      </c>
      <c r="C57" s="23">
        <v>23397</v>
      </c>
      <c r="D57" s="25">
        <v>25000</v>
      </c>
      <c r="F57" s="17">
        <v>25000</v>
      </c>
    </row>
    <row r="58" spans="1:7" x14ac:dyDescent="0.35">
      <c r="A58">
        <v>7720</v>
      </c>
      <c r="B58" t="s">
        <v>30</v>
      </c>
      <c r="C58" s="23">
        <v>21000</v>
      </c>
      <c r="D58" s="25">
        <v>24000</v>
      </c>
      <c r="F58" s="17">
        <v>0</v>
      </c>
    </row>
    <row r="59" spans="1:7" x14ac:dyDescent="0.35">
      <c r="A59">
        <v>7770</v>
      </c>
      <c r="B59" t="s">
        <v>31</v>
      </c>
      <c r="C59" s="23">
        <v>329</v>
      </c>
      <c r="D59" s="25">
        <v>350</v>
      </c>
      <c r="F59" s="17">
        <v>350</v>
      </c>
    </row>
    <row r="60" spans="1:7" x14ac:dyDescent="0.35">
      <c r="A60">
        <v>7771</v>
      </c>
      <c r="B60" t="s">
        <v>32</v>
      </c>
      <c r="C60" s="6">
        <v>2123.39</v>
      </c>
      <c r="D60" s="25">
        <v>500</v>
      </c>
      <c r="F60" s="17">
        <v>2200</v>
      </c>
    </row>
    <row r="61" spans="1:7" x14ac:dyDescent="0.35">
      <c r="A61">
        <v>7775</v>
      </c>
      <c r="B61" t="s">
        <v>62</v>
      </c>
      <c r="C61" s="6">
        <v>691.57</v>
      </c>
      <c r="D61" s="25">
        <v>0</v>
      </c>
      <c r="F61" s="17">
        <v>700</v>
      </c>
    </row>
    <row r="62" spans="1:7" x14ac:dyDescent="0.35">
      <c r="A62" s="5"/>
      <c r="B62" s="5"/>
      <c r="C62" s="6"/>
      <c r="D62" s="26"/>
      <c r="F62" s="18"/>
    </row>
    <row r="63" spans="1:7" x14ac:dyDescent="0.35">
      <c r="A63" s="8" t="s">
        <v>33</v>
      </c>
      <c r="B63" s="8"/>
      <c r="C63" s="9">
        <f>SUM(C26:C61)</f>
        <v>237394.37</v>
      </c>
      <c r="D63" s="27">
        <f>SUM(D26:D61)</f>
        <v>286700</v>
      </c>
      <c r="F63" s="19">
        <f>SUM(F26:F61)</f>
        <v>254100</v>
      </c>
    </row>
    <row r="64" spans="1:7" x14ac:dyDescent="0.35">
      <c r="A64" s="5"/>
      <c r="B64" s="5"/>
      <c r="C64" s="6"/>
      <c r="D64" s="26"/>
      <c r="F64" s="18"/>
    </row>
    <row r="65" spans="1:6" x14ac:dyDescent="0.35">
      <c r="A65" s="4" t="s">
        <v>34</v>
      </c>
      <c r="B65" s="4"/>
      <c r="C65" s="10">
        <f>C23-C63</f>
        <v>-55301.569999999978</v>
      </c>
      <c r="D65" s="28">
        <f>D23-D63</f>
        <v>11800</v>
      </c>
      <c r="F65" s="20">
        <f>F23-F63</f>
        <v>-2600</v>
      </c>
    </row>
    <row r="66" spans="1:6" x14ac:dyDescent="0.35">
      <c r="A66" s="5"/>
      <c r="B66" s="5"/>
      <c r="C66" s="6"/>
      <c r="D66" s="26"/>
      <c r="F66" s="18"/>
    </row>
    <row r="67" spans="1:6" x14ac:dyDescent="0.35">
      <c r="A67" s="5" t="s">
        <v>35</v>
      </c>
      <c r="B67" s="5"/>
      <c r="C67" s="6"/>
      <c r="D67" s="26"/>
      <c r="F67" s="18"/>
    </row>
    <row r="68" spans="1:6" x14ac:dyDescent="0.35">
      <c r="A68" s="5">
        <v>8051</v>
      </c>
      <c r="B68" s="5" t="s">
        <v>36</v>
      </c>
      <c r="C68" s="6">
        <v>0</v>
      </c>
      <c r="D68" s="26">
        <v>20</v>
      </c>
      <c r="F68" s="18">
        <v>0</v>
      </c>
    </row>
    <row r="69" spans="1:6" x14ac:dyDescent="0.35">
      <c r="A69" s="5">
        <v>8075</v>
      </c>
      <c r="B69" s="5" t="s">
        <v>37</v>
      </c>
      <c r="C69" s="6">
        <v>2577</v>
      </c>
      <c r="D69" s="26">
        <v>2500</v>
      </c>
      <c r="F69" s="18">
        <v>2600</v>
      </c>
    </row>
    <row r="70" spans="1:6" x14ac:dyDescent="0.35">
      <c r="A70" s="5"/>
      <c r="B70" s="5"/>
      <c r="C70" s="6"/>
      <c r="D70" s="29"/>
      <c r="F70" s="18"/>
    </row>
    <row r="71" spans="1:6" ht="19" thickBot="1" x14ac:dyDescent="0.5">
      <c r="A71" s="11" t="s">
        <v>38</v>
      </c>
      <c r="B71" s="12"/>
      <c r="C71" s="13">
        <f>C65+C68+C69</f>
        <v>-52724.569999999978</v>
      </c>
      <c r="D71" s="14">
        <f>D65+D68+D69</f>
        <v>14320</v>
      </c>
      <c r="F71" s="21">
        <f>F65+F68+F69</f>
        <v>0</v>
      </c>
    </row>
    <row r="72" spans="1:6" ht="16" thickTop="1" x14ac:dyDescent="0.35"/>
  </sheetData>
  <pageMargins left="0.7" right="0.7" top="0.75" bottom="0.75" header="0.3" footer="0.3"/>
  <pageSetup paperSize="9" scale="4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E4600-CE5A-4603-8743-3CA07A07AC2F}">
  <dimension ref="B2:L21"/>
  <sheetViews>
    <sheetView topLeftCell="B1" workbookViewId="0">
      <selection activeCell="G6" sqref="G6"/>
    </sheetView>
  </sheetViews>
  <sheetFormatPr baseColWidth="10" defaultRowHeight="15.5" x14ac:dyDescent="0.35"/>
  <cols>
    <col min="2" max="2" width="20.58203125" bestFit="1" customWidth="1"/>
    <col min="3" max="3" width="12.33203125" bestFit="1" customWidth="1"/>
    <col min="5" max="5" width="17.4140625" bestFit="1" customWidth="1"/>
    <col min="6" max="6" width="11.83203125" bestFit="1" customWidth="1"/>
    <col min="8" max="8" width="19.9140625" bestFit="1" customWidth="1"/>
    <col min="9" max="9" width="14" customWidth="1"/>
    <col min="11" max="11" width="17.4140625" bestFit="1" customWidth="1"/>
    <col min="12" max="12" width="11.83203125" bestFit="1" customWidth="1"/>
  </cols>
  <sheetData>
    <row r="2" spans="2:12" s="4" customFormat="1" x14ac:dyDescent="0.35">
      <c r="B2" s="45" t="s">
        <v>63</v>
      </c>
      <c r="C2" s="45"/>
      <c r="D2" s="45"/>
      <c r="E2" s="45" t="s">
        <v>67</v>
      </c>
      <c r="F2" s="45"/>
      <c r="H2" s="46" t="s">
        <v>75</v>
      </c>
      <c r="I2" s="46"/>
      <c r="J2" s="46"/>
      <c r="K2" s="46" t="s">
        <v>76</v>
      </c>
      <c r="L2" s="46"/>
    </row>
    <row r="3" spans="2:12" x14ac:dyDescent="0.35">
      <c r="B3" s="30"/>
      <c r="C3" s="30"/>
      <c r="D3" s="30"/>
      <c r="E3" s="30"/>
      <c r="F3" s="30"/>
      <c r="H3" s="37"/>
      <c r="I3" s="37"/>
      <c r="J3" s="37"/>
      <c r="K3" s="37"/>
      <c r="L3" s="37"/>
    </row>
    <row r="4" spans="2:12" x14ac:dyDescent="0.35">
      <c r="B4" s="45" t="s">
        <v>51</v>
      </c>
      <c r="C4" s="30"/>
      <c r="D4" s="30"/>
      <c r="E4" s="45" t="s">
        <v>51</v>
      </c>
      <c r="F4" s="30"/>
      <c r="H4" s="46" t="s">
        <v>51</v>
      </c>
      <c r="I4" s="37"/>
      <c r="J4" s="37"/>
      <c r="K4" s="46" t="s">
        <v>51</v>
      </c>
      <c r="L4" s="37"/>
    </row>
    <row r="5" spans="2:12" x14ac:dyDescent="0.35">
      <c r="B5" s="30" t="s">
        <v>65</v>
      </c>
      <c r="C5" s="7">
        <v>6050</v>
      </c>
      <c r="D5" s="30"/>
      <c r="E5" s="30" t="s">
        <v>65</v>
      </c>
      <c r="F5" s="7">
        <v>31585</v>
      </c>
      <c r="H5" s="37" t="s">
        <v>65</v>
      </c>
      <c r="I5" s="38">
        <v>3595</v>
      </c>
      <c r="J5" s="37"/>
      <c r="K5" s="37" t="s">
        <v>65</v>
      </c>
      <c r="L5" s="38">
        <v>26993</v>
      </c>
    </row>
    <row r="6" spans="2:12" x14ac:dyDescent="0.35">
      <c r="B6" s="30" t="s">
        <v>64</v>
      </c>
      <c r="C6" s="7">
        <v>19414</v>
      </c>
      <c r="D6" s="30"/>
      <c r="E6" s="30" t="s">
        <v>66</v>
      </c>
      <c r="F6" s="7">
        <v>11385</v>
      </c>
      <c r="H6" s="37" t="s">
        <v>64</v>
      </c>
      <c r="I6" s="38">
        <v>24680</v>
      </c>
      <c r="J6" s="37"/>
      <c r="K6" s="37" t="s">
        <v>66</v>
      </c>
      <c r="L6" s="38">
        <v>8500</v>
      </c>
    </row>
    <row r="7" spans="2:12" x14ac:dyDescent="0.35">
      <c r="B7" s="30" t="s">
        <v>66</v>
      </c>
      <c r="C7" s="7">
        <f>22770/2</f>
        <v>11385</v>
      </c>
      <c r="D7" s="30"/>
      <c r="E7" s="30"/>
      <c r="F7" s="7"/>
      <c r="H7" s="37" t="s">
        <v>66</v>
      </c>
      <c r="I7" s="38">
        <v>8500</v>
      </c>
      <c r="J7" s="37"/>
      <c r="K7" s="37"/>
      <c r="L7" s="38"/>
    </row>
    <row r="8" spans="2:12" x14ac:dyDescent="0.35">
      <c r="B8" s="31" t="s">
        <v>68</v>
      </c>
      <c r="C8" s="32">
        <f>SUM(C5:C7)</f>
        <v>36849</v>
      </c>
      <c r="D8" s="30"/>
      <c r="E8" s="31" t="s">
        <v>68</v>
      </c>
      <c r="F8" s="32">
        <f>F5+F6</f>
        <v>42970</v>
      </c>
      <c r="H8" s="39" t="s">
        <v>68</v>
      </c>
      <c r="I8" s="40">
        <f>SUM(I5:I7)</f>
        <v>36775</v>
      </c>
      <c r="J8" s="37"/>
      <c r="K8" s="39" t="s">
        <v>68</v>
      </c>
      <c r="L8" s="40">
        <f>L5+L6</f>
        <v>35493</v>
      </c>
    </row>
    <row r="9" spans="2:12" x14ac:dyDescent="0.35">
      <c r="B9" s="30"/>
      <c r="C9" s="30"/>
      <c r="D9" s="30"/>
      <c r="E9" s="30"/>
      <c r="F9" s="30"/>
      <c r="H9" s="37"/>
      <c r="I9" s="37"/>
      <c r="J9" s="37"/>
      <c r="K9" s="37"/>
      <c r="L9" s="37"/>
    </row>
    <row r="10" spans="2:12" x14ac:dyDescent="0.35">
      <c r="B10" s="45" t="s">
        <v>52</v>
      </c>
      <c r="C10" s="30"/>
      <c r="D10" s="30"/>
      <c r="E10" s="45" t="s">
        <v>52</v>
      </c>
      <c r="F10" s="30"/>
      <c r="H10" s="46" t="s">
        <v>52</v>
      </c>
      <c r="I10" s="37"/>
      <c r="J10" s="37"/>
      <c r="K10" s="46" t="s">
        <v>52</v>
      </c>
      <c r="L10" s="37"/>
    </row>
    <row r="11" spans="2:12" x14ac:dyDescent="0.35">
      <c r="B11" s="30" t="s">
        <v>64</v>
      </c>
      <c r="C11" s="7">
        <v>26122.17</v>
      </c>
      <c r="D11" s="30"/>
      <c r="E11" s="30" t="s">
        <v>69</v>
      </c>
      <c r="F11" s="7">
        <v>9598.85</v>
      </c>
      <c r="H11" s="37" t="s">
        <v>64</v>
      </c>
      <c r="I11" s="38">
        <v>26097.26</v>
      </c>
      <c r="J11" s="37"/>
      <c r="K11" s="37" t="s">
        <v>69</v>
      </c>
      <c r="L11" s="38">
        <v>16618.59</v>
      </c>
    </row>
    <row r="12" spans="2:12" x14ac:dyDescent="0.35">
      <c r="B12" s="30" t="s">
        <v>73</v>
      </c>
      <c r="C12" s="7">
        <v>8450</v>
      </c>
      <c r="D12" s="30"/>
      <c r="E12" s="30" t="s">
        <v>70</v>
      </c>
      <c r="F12" s="7">
        <v>3187.5</v>
      </c>
      <c r="H12" s="37" t="s">
        <v>73</v>
      </c>
      <c r="I12" s="38">
        <v>9090</v>
      </c>
      <c r="J12" s="37"/>
      <c r="K12" s="37" t="s">
        <v>70</v>
      </c>
      <c r="L12" s="38">
        <v>2550</v>
      </c>
    </row>
    <row r="13" spans="2:12" x14ac:dyDescent="0.35">
      <c r="B13" s="30" t="s">
        <v>69</v>
      </c>
      <c r="C13" s="7">
        <v>9598.85</v>
      </c>
      <c r="D13" s="30"/>
      <c r="E13" s="30" t="s">
        <v>71</v>
      </c>
      <c r="F13" s="7">
        <v>2336</v>
      </c>
      <c r="H13" s="37" t="s">
        <v>69</v>
      </c>
      <c r="I13" s="38">
        <v>13791.19</v>
      </c>
      <c r="J13" s="37"/>
      <c r="K13" s="37" t="s">
        <v>71</v>
      </c>
      <c r="L13" s="38">
        <v>2463</v>
      </c>
    </row>
    <row r="14" spans="2:12" x14ac:dyDescent="0.35">
      <c r="B14" s="30" t="s">
        <v>70</v>
      </c>
      <c r="C14" s="7">
        <v>1912.5</v>
      </c>
      <c r="D14" s="30"/>
      <c r="E14" s="30"/>
      <c r="F14" s="7"/>
      <c r="H14" s="37" t="s">
        <v>70</v>
      </c>
      <c r="I14" s="38">
        <v>2550</v>
      </c>
      <c r="J14" s="37"/>
      <c r="K14" s="37"/>
      <c r="L14" s="38"/>
    </row>
    <row r="15" spans="2:12" x14ac:dyDescent="0.35">
      <c r="B15" s="30" t="s">
        <v>71</v>
      </c>
      <c r="C15" s="7">
        <v>1289.5</v>
      </c>
      <c r="D15" s="30"/>
      <c r="E15" s="30"/>
      <c r="F15" s="7"/>
      <c r="H15" s="37" t="s">
        <v>71</v>
      </c>
      <c r="I15" s="38">
        <v>0</v>
      </c>
      <c r="J15" s="37"/>
      <c r="K15" s="37"/>
      <c r="L15" s="38"/>
    </row>
    <row r="16" spans="2:12" x14ac:dyDescent="0.35">
      <c r="B16" s="31" t="s">
        <v>72</v>
      </c>
      <c r="C16" s="32">
        <f>SUM(C11:C15)</f>
        <v>47373.02</v>
      </c>
      <c r="D16" s="30"/>
      <c r="E16" s="31" t="s">
        <v>72</v>
      </c>
      <c r="F16" s="32">
        <f>SUM(F11:F13)</f>
        <v>15122.35</v>
      </c>
      <c r="H16" s="39" t="s">
        <v>72</v>
      </c>
      <c r="I16" s="40">
        <f>SUM(I11:I15)</f>
        <v>51528.45</v>
      </c>
      <c r="J16" s="37"/>
      <c r="K16" s="39" t="s">
        <v>72</v>
      </c>
      <c r="L16" s="40">
        <f>SUM(L11:L13)</f>
        <v>21631.59</v>
      </c>
    </row>
    <row r="17" spans="2:12" x14ac:dyDescent="0.35">
      <c r="B17" s="30"/>
      <c r="C17" s="30"/>
      <c r="D17" s="30"/>
      <c r="E17" s="30"/>
      <c r="F17" s="30"/>
      <c r="H17" s="37"/>
      <c r="I17" s="37"/>
      <c r="J17" s="37"/>
      <c r="K17" s="37"/>
      <c r="L17" s="37"/>
    </row>
    <row r="18" spans="2:12" ht="16" thickBot="1" x14ac:dyDescent="0.4">
      <c r="B18" s="33" t="s">
        <v>53</v>
      </c>
      <c r="C18" s="34">
        <f>C8-C16</f>
        <v>-10524.019999999997</v>
      </c>
      <c r="D18" s="30"/>
      <c r="E18" s="33" t="s">
        <v>53</v>
      </c>
      <c r="F18" s="34">
        <f>F8-F16</f>
        <v>27847.65</v>
      </c>
      <c r="H18" s="41" t="s">
        <v>53</v>
      </c>
      <c r="I18" s="42">
        <f>I8-I16</f>
        <v>-14753.449999999997</v>
      </c>
      <c r="J18" s="37"/>
      <c r="K18" s="41" t="s">
        <v>53</v>
      </c>
      <c r="L18" s="42">
        <f>L8-L16</f>
        <v>13861.41</v>
      </c>
    </row>
    <row r="19" spans="2:12" x14ac:dyDescent="0.35">
      <c r="B19" s="30"/>
      <c r="C19" s="30"/>
      <c r="D19" s="30"/>
      <c r="E19" s="30"/>
      <c r="F19" s="30"/>
      <c r="H19" s="37"/>
      <c r="I19" s="37"/>
      <c r="J19" s="37"/>
      <c r="K19" s="37"/>
      <c r="L19" s="37"/>
    </row>
    <row r="20" spans="2:12" ht="16" thickBot="1" x14ac:dyDescent="0.4">
      <c r="B20" s="35" t="s">
        <v>74</v>
      </c>
      <c r="C20" s="36">
        <f>F18+C18</f>
        <v>17323.630000000005</v>
      </c>
      <c r="D20" s="30"/>
      <c r="E20" s="30"/>
      <c r="F20" s="30"/>
      <c r="H20" s="43" t="s">
        <v>78</v>
      </c>
      <c r="I20" s="44">
        <f>L18+I18</f>
        <v>-892.03999999999724</v>
      </c>
      <c r="J20" s="37"/>
      <c r="K20" s="37"/>
      <c r="L20" s="37"/>
    </row>
    <row r="21" spans="2:12" ht="16" thickTop="1" x14ac:dyDescent="0.35">
      <c r="B21" s="30"/>
      <c r="C21" s="30"/>
      <c r="D21" s="30"/>
      <c r="E21" s="30"/>
      <c r="F21" s="30"/>
      <c r="H21" s="37"/>
      <c r="I21" s="37"/>
      <c r="J21" s="37"/>
      <c r="K21" s="37"/>
      <c r="L21" s="3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81604-FCD8-43D5-89DC-3AB4F415DA75}">
  <dimension ref="B1:C10"/>
  <sheetViews>
    <sheetView workbookViewId="0">
      <selection activeCell="E10" sqref="E10"/>
    </sheetView>
  </sheetViews>
  <sheetFormatPr baseColWidth="10" defaultRowHeight="15.5" x14ac:dyDescent="0.35"/>
  <cols>
    <col min="2" max="2" width="18.75" bestFit="1" customWidth="1"/>
    <col min="3" max="3" width="16.83203125" customWidth="1"/>
  </cols>
  <sheetData>
    <row r="1" spans="2:3" ht="16" thickBot="1" x14ac:dyDescent="0.4"/>
    <row r="2" spans="2:3" x14ac:dyDescent="0.35">
      <c r="B2" s="47" t="s">
        <v>77</v>
      </c>
      <c r="C2" s="48"/>
    </row>
    <row r="3" spans="2:3" x14ac:dyDescent="0.35">
      <c r="B3" s="49"/>
      <c r="C3" s="50"/>
    </row>
    <row r="4" spans="2:3" x14ac:dyDescent="0.35">
      <c r="B4" s="49">
        <v>2018</v>
      </c>
      <c r="C4" s="51">
        <v>67815.55</v>
      </c>
    </row>
    <row r="5" spans="2:3" x14ac:dyDescent="0.35">
      <c r="B5" s="49">
        <v>2019</v>
      </c>
      <c r="C5" s="51">
        <v>85052.03</v>
      </c>
    </row>
    <row r="6" spans="2:3" x14ac:dyDescent="0.35">
      <c r="B6" s="49">
        <v>2020</v>
      </c>
      <c r="C6" s="51">
        <v>89853.96</v>
      </c>
    </row>
    <row r="7" spans="2:3" x14ac:dyDescent="0.35">
      <c r="B7" s="49">
        <v>2021</v>
      </c>
      <c r="C7" s="51">
        <v>68798.399999999994</v>
      </c>
    </row>
    <row r="8" spans="2:3" x14ac:dyDescent="0.35">
      <c r="B8" s="49">
        <v>2022</v>
      </c>
      <c r="C8" s="51">
        <v>50734.7</v>
      </c>
    </row>
    <row r="9" spans="2:3" x14ac:dyDescent="0.35">
      <c r="B9" s="49">
        <v>2023</v>
      </c>
      <c r="C9" s="51">
        <v>42039.13</v>
      </c>
    </row>
    <row r="10" spans="2:3" ht="16" thickBot="1" x14ac:dyDescent="0.4">
      <c r="B10" s="52"/>
      <c r="C10" s="5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Budsjett 2024</vt:lpstr>
      <vt:lpstr>RR-FD</vt:lpstr>
      <vt:lpstr>Spillemidler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Office-bruker</dc:creator>
  <cp:lastModifiedBy>Cecilie Margrethe Melsæther</cp:lastModifiedBy>
  <cp:lastPrinted>2022-04-26T18:41:28Z</cp:lastPrinted>
  <dcterms:created xsi:type="dcterms:W3CDTF">2021-04-25T18:51:33Z</dcterms:created>
  <dcterms:modified xsi:type="dcterms:W3CDTF">2024-02-24T10:05:53Z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347b247-e90e-43a3-9d7b-004f14ae6873_Enabled">
    <vt:lpwstr>true</vt:lpwstr>
  </property>
  <property fmtid="{D5CDD505-2E9C-101B-9397-08002B2CF9AE}" pid="3" name="MSIP_Label_d347b247-e90e-43a3-9d7b-004f14ae6873_SetDate">
    <vt:lpwstr>2023-03-26T19:07:57Z</vt:lpwstr>
  </property>
  <property fmtid="{D5CDD505-2E9C-101B-9397-08002B2CF9AE}" pid="4" name="MSIP_Label_d347b247-e90e-43a3-9d7b-004f14ae6873_Method">
    <vt:lpwstr>Standard</vt:lpwstr>
  </property>
  <property fmtid="{D5CDD505-2E9C-101B-9397-08002B2CF9AE}" pid="5" name="MSIP_Label_d347b247-e90e-43a3-9d7b-004f14ae6873_Name">
    <vt:lpwstr>d347b247-e90e-43a3-9d7b-004f14ae6873</vt:lpwstr>
  </property>
  <property fmtid="{D5CDD505-2E9C-101B-9397-08002B2CF9AE}" pid="6" name="MSIP_Label_d347b247-e90e-43a3-9d7b-004f14ae6873_SiteId">
    <vt:lpwstr>76e3921f-489b-4b7e-9547-9ea297add9b5</vt:lpwstr>
  </property>
  <property fmtid="{D5CDD505-2E9C-101B-9397-08002B2CF9AE}" pid="7" name="MSIP_Label_d347b247-e90e-43a3-9d7b-004f14ae6873_ActionId">
    <vt:lpwstr>9cc2cfb1-9c7d-417e-830c-e4fe219a5a5a</vt:lpwstr>
  </property>
  <property fmtid="{D5CDD505-2E9C-101B-9397-08002B2CF9AE}" pid="8" name="MSIP_Label_d347b247-e90e-43a3-9d7b-004f14ae6873_ContentBits">
    <vt:lpwstr>0</vt:lpwstr>
  </property>
</Properties>
</file>