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 20200917-1\OneDrive\Dokumenter\ÅL INKLUSIVE\KUNDER\ÅL IL\2026 TOTALT\"/>
    </mc:Choice>
  </mc:AlternateContent>
  <xr:revisionPtr revIDLastSave="0" documentId="13_ncr:1_{DB45436E-BC63-4FB9-BB30-A497AAD53BF5}" xr6:coauthVersionLast="47" xr6:coauthVersionMax="47" xr10:uidLastSave="{00000000-0000-0000-0000-000000000000}"/>
  <bookViews>
    <workbookView xWindow="25080" yWindow="-120" windowWidth="29040" windowHeight="15720" xr2:uid="{75D26535-3877-45C6-B75B-F767012A75D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G20" i="1"/>
  <c r="G4" i="1"/>
  <c r="K4" i="1" s="1"/>
  <c r="G5" i="1"/>
  <c r="K5" i="1" s="1"/>
  <c r="G6" i="1"/>
  <c r="K6" i="1" s="1"/>
  <c r="G7" i="1"/>
  <c r="K7" i="1" s="1"/>
  <c r="G8" i="1"/>
  <c r="K8" i="1" s="1"/>
  <c r="G9" i="1"/>
  <c r="K9" i="1" s="1"/>
  <c r="G10" i="1"/>
  <c r="K10" i="1" s="1"/>
  <c r="G11" i="1"/>
  <c r="K11" i="1" s="1"/>
  <c r="G12" i="1"/>
  <c r="K12" i="1" s="1"/>
  <c r="G3" i="1" l="1"/>
  <c r="K3" i="1" s="1"/>
  <c r="G19" i="1"/>
  <c r="G18" i="1"/>
  <c r="J13" i="1"/>
  <c r="I13" i="1"/>
  <c r="F13" i="1"/>
  <c r="H13" i="1"/>
  <c r="E13" i="1" l="1"/>
  <c r="E15" i="1" s="1"/>
  <c r="D13" i="1"/>
  <c r="D15" i="1" s="1"/>
  <c r="G13" i="1" l="1"/>
  <c r="K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Bruker 20200917-1</author>
  </authors>
  <commentList>
    <comment ref="E4" authorId="0" shapeId="0" xr:uid="{5868E43F-1DE9-4B36-9710-59B7DEF26FAF}">
      <text>
        <r>
          <rPr>
            <b/>
            <sz val="9"/>
            <color indexed="81"/>
            <rFont val="Tahoma"/>
            <family val="2"/>
          </rPr>
          <t>Bruker 20200917-1:</t>
        </r>
        <r>
          <rPr>
            <sz val="9"/>
            <color indexed="81"/>
            <rFont val="Tahoma"/>
            <family val="2"/>
          </rPr>
          <t xml:space="preserve">
Inkl 750 000
</t>
        </r>
      </text>
    </comment>
    <comment ref="D7" authorId="0" shapeId="0" xr:uid="{5F1CF12B-B4F2-4996-B619-9784F9DBBED3}">
      <text>
        <r>
          <rPr>
            <b/>
            <sz val="9"/>
            <color indexed="81"/>
            <rFont val="Tahoma"/>
            <charset val="1"/>
          </rPr>
          <t>Bruker 20200917-1:</t>
        </r>
        <r>
          <rPr>
            <sz val="9"/>
            <color indexed="81"/>
            <rFont val="Tahoma"/>
            <charset val="1"/>
          </rPr>
          <t xml:space="preserve">
Inkl Tilskudd ÅL IL kr 246 000</t>
        </r>
      </text>
    </comment>
    <comment ref="B8" authorId="0" shapeId="0" xr:uid="{63F81365-C2F7-44C2-AE5C-39417D724585}">
      <text>
        <r>
          <rPr>
            <b/>
            <sz val="9"/>
            <color indexed="81"/>
            <rFont val="Tahoma"/>
            <charset val="1"/>
          </rPr>
          <t>Bruker 20200917-1:</t>
        </r>
        <r>
          <rPr>
            <sz val="9"/>
            <color indexed="81"/>
            <rFont val="Tahoma"/>
            <charset val="1"/>
          </rPr>
          <t xml:space="preserve">
E-post fra Klatre </t>
        </r>
      </text>
    </comment>
    <comment ref="D9" authorId="0" shapeId="0" xr:uid="{99D256C3-1829-4F05-BDB9-835118FFC33F}">
      <text>
        <r>
          <rPr>
            <b/>
            <sz val="9"/>
            <color indexed="81"/>
            <rFont val="Tahoma"/>
            <family val="2"/>
          </rPr>
          <t>Bruker 20200917-1:</t>
        </r>
        <r>
          <rPr>
            <sz val="9"/>
            <color indexed="81"/>
            <rFont val="Tahoma"/>
            <family val="2"/>
          </rPr>
          <t xml:space="preserve">
Inkl 15000 fra hovedlag</t>
        </r>
      </text>
    </comment>
    <comment ref="E9" authorId="0" shapeId="0" xr:uid="{5BF82247-F999-454C-9763-94C9954A8DD6}">
      <text>
        <r>
          <rPr>
            <b/>
            <sz val="9"/>
            <color indexed="81"/>
            <rFont val="Tahoma"/>
            <family val="2"/>
          </rPr>
          <t>Bruker 20200917-1:</t>
        </r>
        <r>
          <rPr>
            <sz val="9"/>
            <color indexed="81"/>
            <rFont val="Tahoma"/>
            <family val="2"/>
          </rPr>
          <t xml:space="preserve">
Inkl Liatoppen 16 000</t>
        </r>
      </text>
    </comment>
  </commentList>
</comments>
</file>

<file path=xl/sharedStrings.xml><?xml version="1.0" encoding="utf-8"?>
<sst xmlns="http://schemas.openxmlformats.org/spreadsheetml/2006/main" count="57" uniqueCount="44">
  <si>
    <t>Gruppe</t>
  </si>
  <si>
    <t>Inntekter</t>
  </si>
  <si>
    <t>Kostnader</t>
  </si>
  <si>
    <t>Finans</t>
  </si>
  <si>
    <t>Resultat</t>
  </si>
  <si>
    <t>Årsak endring - kommentar</t>
  </si>
  <si>
    <t>Alpint</t>
  </si>
  <si>
    <t>AU/Hovedlag</t>
  </si>
  <si>
    <t>Fotball</t>
  </si>
  <si>
    <t>Friidrett</t>
  </si>
  <si>
    <t>Håndball</t>
  </si>
  <si>
    <t>Klatre</t>
  </si>
  <si>
    <t>Langrenn</t>
  </si>
  <si>
    <t>Orientering</t>
  </si>
  <si>
    <t>Svømming</t>
  </si>
  <si>
    <t>Taekwondo</t>
  </si>
  <si>
    <t>Sum</t>
  </si>
  <si>
    <t>Arrangementer (er inkl i gruppetall)</t>
  </si>
  <si>
    <t>Alpint - WC Telemark</t>
  </si>
  <si>
    <t>Alpint - Bama</t>
  </si>
  <si>
    <t xml:space="preserve">Fotball - Ål cup </t>
  </si>
  <si>
    <t>Endring innt</t>
  </si>
  <si>
    <t>Endring kost</t>
  </si>
  <si>
    <t>ÅL IL Budsjett totalt 2026</t>
  </si>
  <si>
    <t>Ref. å.møte</t>
  </si>
  <si>
    <t>Årsmeld. 25</t>
  </si>
  <si>
    <t>x</t>
  </si>
  <si>
    <t>Søknad 15 000</t>
  </si>
  <si>
    <t>Levert budsjett</t>
  </si>
  <si>
    <t>ÅL IL tildeling</t>
  </si>
  <si>
    <t>(x)</t>
  </si>
  <si>
    <t>Stipulerte tall og ev. endring</t>
  </si>
  <si>
    <t>Inkl  i inntekt 246 000 fra hovedlag</t>
  </si>
  <si>
    <t>Søknad 33 400. Inkl i inntekt 15 000 fra hovedlag, bidrag Liatoppen inkl i kostnad 16 000</t>
  </si>
  <si>
    <t>Inkl  i inntekt 230 000 fra hovedlag og inkl 400 000 i spons???</t>
  </si>
  <si>
    <t>Inkl i inntekt 16 000 fra hovedlag, inkl i kostnad 1000 regnsk</t>
  </si>
  <si>
    <t>Stipulert av regnskapsfører, gruppa er i hvilemodus</t>
  </si>
  <si>
    <t>Stipulert</t>
  </si>
  <si>
    <t>Inkl i inntekt 215 000 fra hovedlag hvorav 15 000 på Bama?</t>
  </si>
  <si>
    <t>Forslag nedleggelse unntatt Elvelangsløp, kostnad 10 000 jf ref årsmøte</t>
  </si>
  <si>
    <t>Forslag</t>
  </si>
  <si>
    <t>revisorgrense 7 000</t>
  </si>
  <si>
    <t>Korr res</t>
  </si>
  <si>
    <r>
      <t xml:space="preserve">Stipulert av regnskapsfører basert på regnskap 2025, </t>
    </r>
    <r>
      <rPr>
        <i/>
        <sz val="9"/>
        <color rgb="FFFF0000"/>
        <rFont val="Calibri"/>
        <family val="2"/>
        <scheme val="minor"/>
      </rPr>
      <t>tildeling på møte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</si>
</sst>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164" fontId="6" fillId="0" borderId="1" xfId="1" applyNumberFormat="1" applyFont="1" applyBorder="1"/>
    <xf numFmtId="164" fontId="6" fillId="0" borderId="1" xfId="1" applyNumberFormat="1" applyFont="1" applyFill="1" applyBorder="1"/>
    <xf numFmtId="0" fontId="6" fillId="0" borderId="1" xfId="0" applyFont="1" applyBorder="1" applyAlignment="1">
      <alignment horizontal="center"/>
    </xf>
    <xf numFmtId="164" fontId="9" fillId="0" borderId="1" xfId="1" applyNumberFormat="1" applyFont="1" applyBorder="1"/>
    <xf numFmtId="164" fontId="7" fillId="0" borderId="1" xfId="1" applyNumberFormat="1" applyFont="1" applyBorder="1"/>
    <xf numFmtId="164" fontId="7" fillId="0" borderId="1" xfId="0" applyNumberFormat="1" applyFont="1" applyBorder="1"/>
    <xf numFmtId="0" fontId="7" fillId="0" borderId="1" xfId="0" applyFont="1" applyBorder="1"/>
    <xf numFmtId="164" fontId="10" fillId="0" borderId="1" xfId="1" applyNumberFormat="1" applyFont="1" applyBorder="1"/>
    <xf numFmtId="164" fontId="11" fillId="0" borderId="1" xfId="1" applyNumberFormat="1" applyFont="1" applyBorder="1"/>
    <xf numFmtId="0" fontId="11" fillId="0" borderId="1" xfId="0" applyFont="1" applyBorder="1"/>
    <xf numFmtId="164" fontId="7" fillId="0" borderId="1" xfId="1" applyNumberFormat="1" applyFont="1" applyFill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164" fontId="11" fillId="0" borderId="1" xfId="0" applyNumberFormat="1" applyFont="1" applyBorder="1"/>
    <xf numFmtId="0" fontId="11" fillId="0" borderId="0" xfId="0" applyFont="1"/>
    <xf numFmtId="164" fontId="6" fillId="0" borderId="1" xfId="0" applyNumberFormat="1" applyFont="1" applyBorder="1"/>
    <xf numFmtId="164" fontId="6" fillId="0" borderId="0" xfId="1" applyNumberFormat="1" applyFont="1" applyBorder="1"/>
    <xf numFmtId="164" fontId="6" fillId="0" borderId="0" xfId="0" applyNumberFormat="1" applyFont="1"/>
    <xf numFmtId="164" fontId="6" fillId="0" borderId="0" xfId="1" applyNumberFormat="1" applyFont="1"/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7" fillId="0" borderId="0" xfId="1" applyNumberFormat="1" applyFont="1" applyBorder="1"/>
    <xf numFmtId="164" fontId="11" fillId="0" borderId="0" xfId="1" applyNumberFormat="1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6C8BF-26FA-423E-91B6-44A882F68EE3}">
  <dimension ref="A1:L20"/>
  <sheetViews>
    <sheetView tabSelected="1" workbookViewId="0">
      <selection activeCell="N34" sqref="N34"/>
    </sheetView>
  </sheetViews>
  <sheetFormatPr baseColWidth="10" defaultColWidth="19.85546875" defaultRowHeight="12" x14ac:dyDescent="0.2"/>
  <cols>
    <col min="1" max="1" width="18.7109375" style="2" customWidth="1"/>
    <col min="2" max="3" width="9.42578125" style="2" bestFit="1" customWidth="1"/>
    <col min="4" max="4" width="11.5703125" style="2" customWidth="1"/>
    <col min="5" max="5" width="9.28515625" style="2" bestFit="1" customWidth="1"/>
    <col min="6" max="6" width="7.7109375" style="2" bestFit="1" customWidth="1"/>
    <col min="7" max="7" width="8.28515625" style="2" bestFit="1" customWidth="1"/>
    <col min="8" max="8" width="10" style="2" customWidth="1"/>
    <col min="9" max="9" width="9.85546875" style="2" customWidth="1"/>
    <col min="10" max="10" width="8.85546875" style="2" customWidth="1"/>
    <col min="11" max="11" width="7.85546875" style="1" customWidth="1"/>
    <col min="12" max="12" width="16.7109375" style="2" customWidth="1"/>
    <col min="13" max="16384" width="19.85546875" style="2"/>
  </cols>
  <sheetData>
    <row r="1" spans="1:12" x14ac:dyDescent="0.2">
      <c r="A1" s="1" t="s">
        <v>23</v>
      </c>
      <c r="B1" s="1"/>
      <c r="C1" s="1"/>
      <c r="D1" s="1" t="s">
        <v>28</v>
      </c>
      <c r="H1" s="1" t="s">
        <v>31</v>
      </c>
      <c r="J1" s="3" t="s">
        <v>40</v>
      </c>
    </row>
    <row r="2" spans="1:12" x14ac:dyDescent="0.2">
      <c r="A2" s="4" t="s">
        <v>0</v>
      </c>
      <c r="B2" s="5" t="s">
        <v>25</v>
      </c>
      <c r="C2" s="4" t="s">
        <v>24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21</v>
      </c>
      <c r="I2" s="6" t="s">
        <v>22</v>
      </c>
      <c r="J2" s="7" t="s">
        <v>29</v>
      </c>
      <c r="K2" s="4" t="s">
        <v>42</v>
      </c>
      <c r="L2" s="7" t="s">
        <v>5</v>
      </c>
    </row>
    <row r="3" spans="1:12" x14ac:dyDescent="0.2">
      <c r="A3" s="4" t="s">
        <v>6</v>
      </c>
      <c r="B3" s="8" t="s">
        <v>26</v>
      </c>
      <c r="C3" s="8"/>
      <c r="D3" s="9">
        <v>2620000</v>
      </c>
      <c r="E3" s="10">
        <f>-727000-145000-1555000-193000</f>
        <v>-2620000</v>
      </c>
      <c r="F3" s="10">
        <v>0</v>
      </c>
      <c r="G3" s="10">
        <f>D3+E3+F3</f>
        <v>0</v>
      </c>
      <c r="H3" s="10">
        <v>-215000</v>
      </c>
      <c r="I3" s="10">
        <v>0</v>
      </c>
      <c r="J3" s="10">
        <v>200000</v>
      </c>
      <c r="K3" s="11">
        <f>SUM(G3:J3)</f>
        <v>-15000</v>
      </c>
      <c r="L3" s="12" t="s">
        <v>38</v>
      </c>
    </row>
    <row r="4" spans="1:12" x14ac:dyDescent="0.2">
      <c r="A4" s="4" t="s">
        <v>7</v>
      </c>
      <c r="B4" s="8" t="s">
        <v>26</v>
      </c>
      <c r="C4" s="8"/>
      <c r="D4" s="10">
        <v>2130000</v>
      </c>
      <c r="E4" s="10">
        <v>-2169000</v>
      </c>
      <c r="F4" s="10">
        <v>100000</v>
      </c>
      <c r="G4" s="10">
        <f t="shared" ref="G4:G12" si="0">D4+E4+F4</f>
        <v>61000</v>
      </c>
      <c r="H4" s="10">
        <v>0</v>
      </c>
      <c r="I4" s="10">
        <v>750000</v>
      </c>
      <c r="J4" s="13">
        <v>-750000</v>
      </c>
      <c r="K4" s="11">
        <f t="shared" ref="K4:K11" si="1">SUM(G4:J4)</f>
        <v>61000</v>
      </c>
      <c r="L4" s="12"/>
    </row>
    <row r="5" spans="1:12" x14ac:dyDescent="0.2">
      <c r="A5" s="4" t="s">
        <v>8</v>
      </c>
      <c r="B5" s="8" t="s">
        <v>26</v>
      </c>
      <c r="C5" s="8" t="s">
        <v>26</v>
      </c>
      <c r="D5" s="10">
        <v>1540000</v>
      </c>
      <c r="E5" s="10">
        <v>-1531000</v>
      </c>
      <c r="F5" s="10">
        <v>85000</v>
      </c>
      <c r="G5" s="10">
        <f t="shared" si="0"/>
        <v>94000</v>
      </c>
      <c r="H5" s="10">
        <v>-230000</v>
      </c>
      <c r="I5" s="10">
        <v>0</v>
      </c>
      <c r="J5" s="10">
        <v>230000</v>
      </c>
      <c r="K5" s="11">
        <f t="shared" si="1"/>
        <v>94000</v>
      </c>
      <c r="L5" s="12" t="s">
        <v>34</v>
      </c>
    </row>
    <row r="6" spans="1:12" x14ac:dyDescent="0.2">
      <c r="A6" s="4" t="s">
        <v>9</v>
      </c>
      <c r="B6" s="8" t="s">
        <v>26</v>
      </c>
      <c r="C6" s="8" t="s">
        <v>26</v>
      </c>
      <c r="D6" s="10">
        <v>0</v>
      </c>
      <c r="E6" s="10">
        <v>0</v>
      </c>
      <c r="F6" s="10">
        <v>0</v>
      </c>
      <c r="G6" s="10">
        <f t="shared" si="0"/>
        <v>0</v>
      </c>
      <c r="H6" s="10">
        <v>0</v>
      </c>
      <c r="I6" s="10">
        <v>-10000</v>
      </c>
      <c r="K6" s="11">
        <f t="shared" si="1"/>
        <v>-10000</v>
      </c>
      <c r="L6" s="12" t="s">
        <v>39</v>
      </c>
    </row>
    <row r="7" spans="1:12" x14ac:dyDescent="0.2">
      <c r="A7" s="4" t="s">
        <v>10</v>
      </c>
      <c r="B7" s="8" t="s">
        <v>26</v>
      </c>
      <c r="C7" s="8" t="s">
        <v>26</v>
      </c>
      <c r="D7" s="10">
        <v>619280</v>
      </c>
      <c r="E7" s="10">
        <v>-705800</v>
      </c>
      <c r="F7" s="10">
        <v>0</v>
      </c>
      <c r="G7" s="10">
        <f t="shared" si="0"/>
        <v>-86520</v>
      </c>
      <c r="H7" s="10">
        <v>-246000</v>
      </c>
      <c r="I7" s="10">
        <v>0</v>
      </c>
      <c r="J7" s="10">
        <v>246000</v>
      </c>
      <c r="K7" s="11">
        <f t="shared" si="1"/>
        <v>-86520</v>
      </c>
      <c r="L7" s="12" t="s">
        <v>32</v>
      </c>
    </row>
    <row r="8" spans="1:12" x14ac:dyDescent="0.2">
      <c r="A8" s="4" t="s">
        <v>11</v>
      </c>
      <c r="B8" s="8" t="s">
        <v>30</v>
      </c>
      <c r="C8" s="8" t="s">
        <v>30</v>
      </c>
      <c r="D8" s="10">
        <v>0</v>
      </c>
      <c r="E8" s="10">
        <v>0</v>
      </c>
      <c r="F8" s="10">
        <v>0</v>
      </c>
      <c r="G8" s="10">
        <f t="shared" si="0"/>
        <v>0</v>
      </c>
      <c r="H8" s="10">
        <v>0</v>
      </c>
      <c r="I8" s="14">
        <v>-5000</v>
      </c>
      <c r="J8" s="10">
        <v>0</v>
      </c>
      <c r="K8" s="11">
        <f t="shared" si="1"/>
        <v>-5000</v>
      </c>
      <c r="L8" s="15" t="s">
        <v>36</v>
      </c>
    </row>
    <row r="9" spans="1:12" x14ac:dyDescent="0.2">
      <c r="A9" s="4" t="s">
        <v>12</v>
      </c>
      <c r="B9" s="8" t="s">
        <v>26</v>
      </c>
      <c r="C9" s="8"/>
      <c r="D9" s="10">
        <v>20000</v>
      </c>
      <c r="E9" s="10">
        <v>-53500</v>
      </c>
      <c r="F9" s="10">
        <v>100</v>
      </c>
      <c r="G9" s="10">
        <f t="shared" si="0"/>
        <v>-33400</v>
      </c>
      <c r="H9" s="10">
        <v>-15000</v>
      </c>
      <c r="I9" s="10">
        <v>16000</v>
      </c>
      <c r="J9" s="10">
        <v>34000</v>
      </c>
      <c r="K9" s="11">
        <f t="shared" si="1"/>
        <v>1600</v>
      </c>
      <c r="L9" s="12" t="s">
        <v>33</v>
      </c>
    </row>
    <row r="10" spans="1:12" x14ac:dyDescent="0.2">
      <c r="A10" s="4" t="s">
        <v>13</v>
      </c>
      <c r="B10" s="8" t="s">
        <v>26</v>
      </c>
      <c r="C10" s="8" t="s">
        <v>26</v>
      </c>
      <c r="D10" s="10">
        <v>10000</v>
      </c>
      <c r="E10" s="10">
        <v>-52000</v>
      </c>
      <c r="F10" s="10">
        <v>27000</v>
      </c>
      <c r="G10" s="10">
        <f t="shared" si="0"/>
        <v>-15000</v>
      </c>
      <c r="H10" s="16">
        <v>0</v>
      </c>
      <c r="I10" s="10">
        <v>0</v>
      </c>
      <c r="J10" s="10">
        <v>15000</v>
      </c>
      <c r="K10" s="11">
        <f t="shared" si="1"/>
        <v>0</v>
      </c>
      <c r="L10" s="12" t="s">
        <v>27</v>
      </c>
    </row>
    <row r="11" spans="1:12" x14ac:dyDescent="0.2">
      <c r="A11" s="4" t="s">
        <v>14</v>
      </c>
      <c r="B11" s="8" t="s">
        <v>26</v>
      </c>
      <c r="C11" s="8" t="s">
        <v>26</v>
      </c>
      <c r="D11" s="10">
        <v>21600</v>
      </c>
      <c r="E11" s="10">
        <v>-24500</v>
      </c>
      <c r="F11" s="10">
        <v>2500</v>
      </c>
      <c r="G11" s="10">
        <f t="shared" si="0"/>
        <v>-400</v>
      </c>
      <c r="H11" s="10">
        <v>-16000</v>
      </c>
      <c r="I11" s="10">
        <v>1000</v>
      </c>
      <c r="J11" s="10">
        <v>15000</v>
      </c>
      <c r="K11" s="11">
        <f t="shared" si="1"/>
        <v>-400</v>
      </c>
      <c r="L11" s="12" t="s">
        <v>35</v>
      </c>
    </row>
    <row r="12" spans="1:12" s="20" customFormat="1" x14ac:dyDescent="0.2">
      <c r="A12" s="17" t="s">
        <v>15</v>
      </c>
      <c r="B12" s="18"/>
      <c r="C12" s="18"/>
      <c r="D12" s="14">
        <v>50000</v>
      </c>
      <c r="E12" s="14">
        <v>-50000</v>
      </c>
      <c r="F12" s="14"/>
      <c r="G12" s="14">
        <f t="shared" si="0"/>
        <v>0</v>
      </c>
      <c r="H12" s="14">
        <v>0</v>
      </c>
      <c r="I12" s="14">
        <v>0</v>
      </c>
      <c r="J12" s="13">
        <v>10000</v>
      </c>
      <c r="K12" s="19">
        <f>SUM(G12:J12)</f>
        <v>10000</v>
      </c>
      <c r="L12" s="15" t="s">
        <v>43</v>
      </c>
    </row>
    <row r="13" spans="1:12" x14ac:dyDescent="0.2">
      <c r="A13" s="4" t="s">
        <v>16</v>
      </c>
      <c r="B13" s="4"/>
      <c r="C13" s="4"/>
      <c r="D13" s="6">
        <f t="shared" ref="D13:I13" si="2">SUM(D3:D12)</f>
        <v>7010880</v>
      </c>
      <c r="E13" s="6">
        <f t="shared" si="2"/>
        <v>-7205800</v>
      </c>
      <c r="F13" s="6">
        <f t="shared" si="2"/>
        <v>214600</v>
      </c>
      <c r="G13" s="6">
        <f t="shared" si="2"/>
        <v>19680</v>
      </c>
      <c r="H13" s="6">
        <f t="shared" si="2"/>
        <v>-722000</v>
      </c>
      <c r="I13" s="6">
        <f t="shared" si="2"/>
        <v>752000</v>
      </c>
      <c r="J13" s="10">
        <f>SUM(J3:J12)</f>
        <v>0</v>
      </c>
      <c r="K13" s="21">
        <f>SUM(G13:I13)</f>
        <v>49680</v>
      </c>
      <c r="L13" s="12"/>
    </row>
    <row r="14" spans="1:12" x14ac:dyDescent="0.2">
      <c r="A14" s="1"/>
      <c r="B14" s="1"/>
      <c r="C14" s="1"/>
      <c r="D14" s="22">
        <v>-750000</v>
      </c>
      <c r="E14" s="22">
        <v>750000</v>
      </c>
      <c r="F14" s="22"/>
      <c r="G14" s="22"/>
      <c r="H14" s="22"/>
      <c r="I14" s="22"/>
      <c r="J14" s="22"/>
      <c r="K14" s="23"/>
    </row>
    <row r="15" spans="1:12" x14ac:dyDescent="0.2">
      <c r="D15" s="24">
        <f>SUM(D13:D14)</f>
        <v>6260880</v>
      </c>
      <c r="E15" s="24">
        <f>SUM(E13:E14)</f>
        <v>-6455800</v>
      </c>
      <c r="F15" s="25"/>
      <c r="G15" s="25"/>
      <c r="H15" s="25"/>
      <c r="I15" s="25"/>
      <c r="J15" s="25"/>
    </row>
    <row r="16" spans="1:12" x14ac:dyDescent="0.2">
      <c r="D16" s="26" t="s">
        <v>41</v>
      </c>
      <c r="E16" s="24"/>
      <c r="F16" s="25"/>
      <c r="G16" s="25"/>
      <c r="H16" s="25"/>
      <c r="I16" s="25"/>
      <c r="J16" s="25"/>
    </row>
    <row r="17" spans="1:10" x14ac:dyDescent="0.2">
      <c r="A17" s="1" t="s">
        <v>17</v>
      </c>
      <c r="B17" s="1"/>
      <c r="C17" s="1"/>
      <c r="D17" s="25"/>
      <c r="E17" s="25"/>
      <c r="F17" s="25"/>
      <c r="G17" s="25"/>
      <c r="H17" s="25"/>
      <c r="I17" s="25"/>
      <c r="J17" s="25"/>
    </row>
    <row r="18" spans="1:10" x14ac:dyDescent="0.2">
      <c r="A18" s="12" t="s">
        <v>18</v>
      </c>
      <c r="B18" s="12"/>
      <c r="C18" s="12"/>
      <c r="D18" s="10">
        <v>878000</v>
      </c>
      <c r="E18" s="10">
        <v>-855000</v>
      </c>
      <c r="F18" s="10"/>
      <c r="G18" s="10">
        <f t="shared" ref="G18:G20" si="3">SUM(D18:F18)</f>
        <v>23000</v>
      </c>
      <c r="H18" s="27"/>
      <c r="I18" s="27"/>
      <c r="J18" s="27"/>
    </row>
    <row r="19" spans="1:10" x14ac:dyDescent="0.2">
      <c r="A19" s="12" t="s">
        <v>19</v>
      </c>
      <c r="B19" s="12"/>
      <c r="C19" s="12"/>
      <c r="D19" s="10">
        <v>922000</v>
      </c>
      <c r="E19" s="10">
        <v>-602000</v>
      </c>
      <c r="F19" s="10"/>
      <c r="G19" s="10">
        <f t="shared" si="3"/>
        <v>320000</v>
      </c>
      <c r="H19" s="27"/>
      <c r="I19" s="27"/>
      <c r="J19" s="27"/>
    </row>
    <row r="20" spans="1:10" x14ac:dyDescent="0.2">
      <c r="A20" s="12" t="s">
        <v>20</v>
      </c>
      <c r="B20" s="12"/>
      <c r="C20" s="12"/>
      <c r="D20" s="14">
        <v>900000</v>
      </c>
      <c r="E20" s="14">
        <v>-500000</v>
      </c>
      <c r="F20" s="14"/>
      <c r="G20" s="14">
        <f t="shared" si="3"/>
        <v>400000</v>
      </c>
      <c r="H20" s="28" t="s">
        <v>37</v>
      </c>
      <c r="I20" s="27"/>
      <c r="J20" s="27"/>
    </row>
  </sheetData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Sigmund Tveito</dc:creator>
  <cp:lastModifiedBy>Lars Sigmund Tveito</cp:lastModifiedBy>
  <cp:lastPrinted>2026-03-19T09:55:58Z</cp:lastPrinted>
  <dcterms:created xsi:type="dcterms:W3CDTF">2025-03-13T07:56:36Z</dcterms:created>
  <dcterms:modified xsi:type="dcterms:W3CDTF">2026-03-19T09:56:20Z</dcterms:modified>
</cp:coreProperties>
</file>