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e81b33cdd98704d9/Dokumenter/Ål Inklusive/KUNDER/ÅL IL/Hovedlag AU/2022/"/>
    </mc:Choice>
  </mc:AlternateContent>
  <xr:revisionPtr revIDLastSave="0" documentId="8_{999A448B-1FE6-4A65-AB9F-ACB2680AF5F7}" xr6:coauthVersionLast="47" xr6:coauthVersionMax="47" xr10:uidLastSave="{00000000-0000-0000-0000-000000000000}"/>
  <bookViews>
    <workbookView xWindow="28680" yWindow="-120" windowWidth="29040" windowHeight="15720" xr2:uid="{C74F269F-F28F-4BFE-8908-E578B41D8227}"/>
  </bookViews>
  <sheets>
    <sheet name="Budsjett 2021" sheetId="1" r:id="rId1"/>
    <sheet name="adm 1 jan 30 apr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3" i="2" l="1"/>
  <c r="B3" i="2"/>
  <c r="D3" i="2" s="1"/>
  <c r="C22" i="1"/>
  <c r="C53" i="1"/>
  <c r="C51" i="1"/>
  <c r="C54" i="1" l="1"/>
</calcChain>
</file>

<file path=xl/sharedStrings.xml><?xml version="1.0" encoding="utf-8"?>
<sst xmlns="http://schemas.openxmlformats.org/spreadsheetml/2006/main" count="75" uniqueCount="75">
  <si>
    <t>Kalender/lotteri</t>
  </si>
  <si>
    <t>Tildeling frå ÅL IL hovedlag</t>
  </si>
  <si>
    <t>Sponsorinntekter</t>
  </si>
  <si>
    <t>Leieinntekter</t>
  </si>
  <si>
    <t>Inngangspenger</t>
  </si>
  <si>
    <t>Kostnad kalender/lotteri</t>
  </si>
  <si>
    <t>Mva-komp (AU)</t>
  </si>
  <si>
    <t>LAM-midler (AU)</t>
  </si>
  <si>
    <t>Kommunalt tilskot (AU)</t>
  </si>
  <si>
    <t>Fallrettar (AU)</t>
  </si>
  <si>
    <t>Grasrotmilder (AU)</t>
  </si>
  <si>
    <t>Trenings/medlemsinntekter</t>
  </si>
  <si>
    <t>Utdeling fra ÅL IL (AU)</t>
  </si>
  <si>
    <t xml:space="preserve">Inntekt arrangement </t>
  </si>
  <si>
    <t>Deltakeravgift stemner/mesterskap</t>
  </si>
  <si>
    <t>Regnskapstjenester</t>
  </si>
  <si>
    <t>Dommerrekninger</t>
  </si>
  <si>
    <t>Møteutgifter</t>
  </si>
  <si>
    <t>Reisekostnader</t>
  </si>
  <si>
    <t>Bevertning utøvere (frukt etc)</t>
  </si>
  <si>
    <t>Andre innleide tjenester</t>
  </si>
  <si>
    <t>Forsikringer</t>
  </si>
  <si>
    <t>Annen kostnad</t>
  </si>
  <si>
    <t>Leiekostnader (hall, bane etc)</t>
  </si>
  <si>
    <t>Kontigenter/lisenser forbund el.</t>
  </si>
  <si>
    <t>Varesalg Kiosk/klær/annet</t>
  </si>
  <si>
    <t>Inntekt skoler</t>
  </si>
  <si>
    <t>Egenandeler stemner/mesterskap/transport</t>
  </si>
  <si>
    <t>Andre tilskot/gaver</t>
  </si>
  <si>
    <t>Varekjøp kiosk/klær/annet</t>
  </si>
  <si>
    <t>Kostnader arrangement</t>
  </si>
  <si>
    <t xml:space="preserve">Kostnad skoler </t>
  </si>
  <si>
    <t>Reperasjon, vedlikehold eiendom/utstyr</t>
  </si>
  <si>
    <t>Lønninger/gaver trenere</t>
  </si>
  <si>
    <t>Renovasjon, vann, avløp, strøm, renhold</t>
  </si>
  <si>
    <t>Leie datsystemer ol.</t>
  </si>
  <si>
    <t>Kjøp Inventar/datautstyr</t>
  </si>
  <si>
    <t>Kjøp Treningsutstyr</t>
  </si>
  <si>
    <t>Telefon/datakommunikasjon (Internet)</t>
  </si>
  <si>
    <t>Gaver/premier egne utøvere</t>
  </si>
  <si>
    <t>Annonser egne aktiviteter</t>
  </si>
  <si>
    <t>Sum</t>
  </si>
  <si>
    <t>Kickback (Spond etc)</t>
  </si>
  <si>
    <t>Kommentar</t>
  </si>
  <si>
    <t>Inntekter(+)</t>
  </si>
  <si>
    <t>Kostnader tilknyttet inntekter (-)</t>
  </si>
  <si>
    <t>Kostnader drift (-)</t>
  </si>
  <si>
    <t>Renteinntekter/utgifter(+/-)</t>
  </si>
  <si>
    <t>Vaskehjelp o.l.</t>
  </si>
  <si>
    <t>Klubbadmin, Visma</t>
  </si>
  <si>
    <t>jan-feb (2/6)</t>
  </si>
  <si>
    <t>mar-apr (2/12)</t>
  </si>
  <si>
    <t>Sparebankstiftelsen drift</t>
  </si>
  <si>
    <t>Sum jan-apr</t>
  </si>
  <si>
    <t>Tidligere avtale adm</t>
  </si>
  <si>
    <t>Overskot</t>
  </si>
  <si>
    <t>Sum driftskostnad</t>
  </si>
  <si>
    <t>Sum inntekter</t>
  </si>
  <si>
    <t>Sum finans</t>
  </si>
  <si>
    <t>Års resultat</t>
  </si>
  <si>
    <t>ÅL IL Budsjett - Hovedlag 2022</t>
  </si>
  <si>
    <t>1.3.2022 / lst</t>
  </si>
  <si>
    <t>Regnskap 2021 kr  81 450</t>
  </si>
  <si>
    <t>Regnskap 2021 kr  186 500</t>
  </si>
  <si>
    <t>Regnskap 2021 kr 81 284</t>
  </si>
  <si>
    <t>Hummel / Intersport 2021 kr 35894 +  6 147</t>
  </si>
  <si>
    <t>Regnskap 2021 kr 215 060 Redusert skjønnsm pga mindre aktivitet/gr.lag</t>
  </si>
  <si>
    <t>Regnskap 2021 kr 214 578</t>
  </si>
  <si>
    <t>Regnskap 2021 kr 149 113</t>
  </si>
  <si>
    <t>Regnskap 2021 kr 49 140</t>
  </si>
  <si>
    <t>Regnskap 2021 kr 15 000</t>
  </si>
  <si>
    <t>Prosjektleder, adm, DL?</t>
  </si>
  <si>
    <t>Prosjekt - Ål K./ÅL IL F./Liatoppen/Tilskot fra hovedlag ikkje med her pga +/-</t>
  </si>
  <si>
    <t>Klubbhus maling - mv.</t>
  </si>
  <si>
    <t xml:space="preserve">LAM kr 215 000, MVA-komp kr 185 000, Komm.tilskot kr 135 000, utdeling bonus kr 80 000, støtte kjøring og trenerhonorar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</si>
</sst>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15">
    <xf numFmtId="0" fontId="0" fillId="0" borderId="0" xfId="0"/>
    <xf numFmtId="0" fontId="2" fillId="0" borderId="0" xfId="0" applyFont="1"/>
    <xf numFmtId="0" fontId="1" fillId="0" borderId="0" xfId="0" applyFont="1"/>
    <xf numFmtId="0" fontId="1" fillId="0" borderId="1" xfId="0" applyFont="1" applyBorder="1"/>
    <xf numFmtId="0" fontId="0" fillId="0" borderId="1" xfId="0" applyBorder="1"/>
    <xf numFmtId="164" fontId="1" fillId="0" borderId="1" xfId="1" applyNumberFormat="1" applyFont="1" applyBorder="1"/>
    <xf numFmtId="164" fontId="0" fillId="0" borderId="1" xfId="1" applyNumberFormat="1" applyFont="1" applyBorder="1"/>
    <xf numFmtId="164" fontId="0" fillId="0" borderId="0" xfId="1" applyNumberFormat="1" applyFont="1"/>
    <xf numFmtId="0" fontId="0" fillId="0" borderId="2" xfId="0" applyBorder="1"/>
    <xf numFmtId="0" fontId="0" fillId="0" borderId="3" xfId="0" applyBorder="1" applyAlignment="1">
      <alignment horizontal="center"/>
    </xf>
    <xf numFmtId="0" fontId="0" fillId="0" borderId="4" xfId="0" applyBorder="1"/>
    <xf numFmtId="3" fontId="0" fillId="0" borderId="5" xfId="0" applyNumberFormat="1" applyBorder="1"/>
    <xf numFmtId="1" fontId="0" fillId="0" borderId="6" xfId="0" applyNumberFormat="1" applyBorder="1"/>
    <xf numFmtId="1" fontId="0" fillId="0" borderId="7" xfId="0" applyNumberFormat="1" applyBorder="1"/>
    <xf numFmtId="164" fontId="4" fillId="0" borderId="0" xfId="1" applyNumberFormat="1" applyFont="1"/>
  </cellXfs>
  <cellStyles count="2">
    <cellStyle name="K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59556D-74AD-4248-B517-66CFCD29110E}">
  <dimension ref="A1:C55"/>
  <sheetViews>
    <sheetView tabSelected="1" workbookViewId="0">
      <selection activeCell="F14" sqref="F14"/>
    </sheetView>
  </sheetViews>
  <sheetFormatPr baseColWidth="10" defaultRowHeight="15" x14ac:dyDescent="0.25"/>
  <cols>
    <col min="1" max="1" width="36.85546875" customWidth="1"/>
    <col min="2" max="2" width="84.5703125" customWidth="1"/>
    <col min="3" max="3" width="14" style="7" customWidth="1"/>
    <col min="5" max="5" width="12.140625" bestFit="1" customWidth="1"/>
    <col min="6" max="6" width="12.5703125" bestFit="1" customWidth="1"/>
    <col min="7" max="7" width="15.5703125" bestFit="1" customWidth="1"/>
  </cols>
  <sheetData>
    <row r="1" spans="1:3" s="1" customFormat="1" ht="21" x14ac:dyDescent="0.35">
      <c r="A1" s="1" t="s">
        <v>60</v>
      </c>
      <c r="C1" s="14" t="s">
        <v>61</v>
      </c>
    </row>
    <row r="2" spans="1:3" x14ac:dyDescent="0.25">
      <c r="B2" s="3" t="s">
        <v>43</v>
      </c>
      <c r="C2" s="5" t="s">
        <v>41</v>
      </c>
    </row>
    <row r="3" spans="1:3" x14ac:dyDescent="0.25">
      <c r="A3" s="3" t="s">
        <v>44</v>
      </c>
      <c r="B3" s="4"/>
      <c r="C3" s="6"/>
    </row>
    <row r="4" spans="1:3" x14ac:dyDescent="0.25">
      <c r="A4" s="4" t="s">
        <v>25</v>
      </c>
      <c r="C4" s="6">
        <v>0</v>
      </c>
    </row>
    <row r="5" spans="1:3" x14ac:dyDescent="0.25">
      <c r="A5" s="4" t="s">
        <v>0</v>
      </c>
      <c r="B5" s="4"/>
      <c r="C5" s="6">
        <v>0</v>
      </c>
    </row>
    <row r="6" spans="1:3" x14ac:dyDescent="0.25">
      <c r="A6" s="4" t="s">
        <v>4</v>
      </c>
      <c r="B6" s="4"/>
      <c r="C6" s="6">
        <v>0</v>
      </c>
    </row>
    <row r="7" spans="1:3" x14ac:dyDescent="0.25">
      <c r="A7" s="4" t="s">
        <v>13</v>
      </c>
      <c r="B7" s="4"/>
      <c r="C7" s="6">
        <v>0</v>
      </c>
    </row>
    <row r="8" spans="1:3" x14ac:dyDescent="0.25">
      <c r="A8" s="4" t="s">
        <v>26</v>
      </c>
      <c r="B8" s="4"/>
      <c r="C8" s="6">
        <v>0</v>
      </c>
    </row>
    <row r="9" spans="1:3" x14ac:dyDescent="0.25">
      <c r="A9" s="4" t="s">
        <v>11</v>
      </c>
      <c r="B9" t="s">
        <v>62</v>
      </c>
      <c r="C9" s="6">
        <v>85000</v>
      </c>
    </row>
    <row r="10" spans="1:3" x14ac:dyDescent="0.25">
      <c r="A10" s="4" t="s">
        <v>27</v>
      </c>
      <c r="B10" s="4"/>
      <c r="C10" s="6">
        <v>0</v>
      </c>
    </row>
    <row r="11" spans="1:3" x14ac:dyDescent="0.25">
      <c r="A11" s="4" t="s">
        <v>3</v>
      </c>
      <c r="B11" s="4"/>
      <c r="C11" s="6">
        <v>15000</v>
      </c>
    </row>
    <row r="12" spans="1:3" x14ac:dyDescent="0.25">
      <c r="A12" s="4" t="s">
        <v>2</v>
      </c>
      <c r="B12" s="4" t="s">
        <v>63</v>
      </c>
      <c r="C12" s="6">
        <v>200000</v>
      </c>
    </row>
    <row r="13" spans="1:3" x14ac:dyDescent="0.25">
      <c r="A13" s="4" t="s">
        <v>1</v>
      </c>
      <c r="B13" s="4"/>
      <c r="C13" s="6">
        <v>0</v>
      </c>
    </row>
    <row r="14" spans="1:3" x14ac:dyDescent="0.25">
      <c r="A14" s="4" t="s">
        <v>28</v>
      </c>
      <c r="B14" s="4" t="s">
        <v>72</v>
      </c>
      <c r="C14" s="6">
        <v>750000</v>
      </c>
    </row>
    <row r="15" spans="1:3" x14ac:dyDescent="0.25">
      <c r="A15" s="4" t="s">
        <v>42</v>
      </c>
      <c r="B15" s="4" t="s">
        <v>65</v>
      </c>
      <c r="C15" s="6">
        <v>50000</v>
      </c>
    </row>
    <row r="16" spans="1:3" x14ac:dyDescent="0.25">
      <c r="A16" s="4" t="s">
        <v>10</v>
      </c>
      <c r="B16" s="4" t="s">
        <v>64</v>
      </c>
      <c r="C16" s="6">
        <v>85000</v>
      </c>
    </row>
    <row r="17" spans="1:3" x14ac:dyDescent="0.25">
      <c r="A17" s="4" t="s">
        <v>6</v>
      </c>
      <c r="B17" s="4" t="s">
        <v>66</v>
      </c>
      <c r="C17" s="6">
        <v>200000</v>
      </c>
    </row>
    <row r="18" spans="1:3" x14ac:dyDescent="0.25">
      <c r="A18" s="4" t="s">
        <v>7</v>
      </c>
      <c r="B18" s="4" t="s">
        <v>67</v>
      </c>
      <c r="C18" s="6">
        <v>215000</v>
      </c>
    </row>
    <row r="19" spans="1:3" x14ac:dyDescent="0.25">
      <c r="A19" s="4" t="s">
        <v>8</v>
      </c>
      <c r="B19" s="4" t="s">
        <v>68</v>
      </c>
      <c r="C19" s="6">
        <v>150000</v>
      </c>
    </row>
    <row r="20" spans="1:3" x14ac:dyDescent="0.25">
      <c r="A20" s="4" t="s">
        <v>9</v>
      </c>
      <c r="B20" s="4" t="s">
        <v>69</v>
      </c>
      <c r="C20" s="6">
        <v>50000</v>
      </c>
    </row>
    <row r="21" spans="1:3" x14ac:dyDescent="0.25">
      <c r="A21" s="4" t="s">
        <v>52</v>
      </c>
      <c r="B21" t="s">
        <v>70</v>
      </c>
      <c r="C21" s="6">
        <v>15000</v>
      </c>
    </row>
    <row r="22" spans="1:3" x14ac:dyDescent="0.25">
      <c r="A22" s="4" t="s">
        <v>57</v>
      </c>
      <c r="B22" s="4"/>
      <c r="C22" s="5">
        <f>SUM(C3:C21)</f>
        <v>1815000</v>
      </c>
    </row>
    <row r="23" spans="1:3" x14ac:dyDescent="0.25">
      <c r="A23" s="3" t="s">
        <v>45</v>
      </c>
      <c r="B23" s="3"/>
      <c r="C23" s="6"/>
    </row>
    <row r="24" spans="1:3" x14ac:dyDescent="0.25">
      <c r="A24" s="4" t="s">
        <v>29</v>
      </c>
      <c r="B24" s="4"/>
      <c r="C24" s="6">
        <v>0</v>
      </c>
    </row>
    <row r="25" spans="1:3" x14ac:dyDescent="0.25">
      <c r="A25" s="4" t="s">
        <v>5</v>
      </c>
      <c r="B25" s="4"/>
      <c r="C25" s="6">
        <v>0</v>
      </c>
    </row>
    <row r="26" spans="1:3" x14ac:dyDescent="0.25">
      <c r="A26" s="4" t="s">
        <v>30</v>
      </c>
      <c r="B26" s="4"/>
      <c r="C26" s="6">
        <v>0</v>
      </c>
    </row>
    <row r="27" spans="1:3" x14ac:dyDescent="0.25">
      <c r="A27" s="4" t="s">
        <v>31</v>
      </c>
      <c r="B27" s="4"/>
      <c r="C27" s="6">
        <v>0</v>
      </c>
    </row>
    <row r="28" spans="1:3" x14ac:dyDescent="0.25">
      <c r="A28" s="4" t="s">
        <v>12</v>
      </c>
      <c r="B28" s="4" t="s">
        <v>74</v>
      </c>
      <c r="C28" s="6">
        <v>-700000</v>
      </c>
    </row>
    <row r="29" spans="1:3" x14ac:dyDescent="0.25">
      <c r="A29" s="4"/>
      <c r="B29" s="4"/>
      <c r="C29" s="6"/>
    </row>
    <row r="30" spans="1:3" x14ac:dyDescent="0.25">
      <c r="A30" s="3" t="s">
        <v>46</v>
      </c>
      <c r="B30" s="3"/>
      <c r="C30" s="6"/>
    </row>
    <row r="31" spans="1:3" x14ac:dyDescent="0.25">
      <c r="A31" s="4" t="s">
        <v>33</v>
      </c>
      <c r="B31" s="4" t="s">
        <v>48</v>
      </c>
      <c r="C31" s="6">
        <v>-10000</v>
      </c>
    </row>
    <row r="32" spans="1:3" x14ac:dyDescent="0.25">
      <c r="A32" s="4" t="s">
        <v>23</v>
      </c>
      <c r="B32" s="4"/>
      <c r="C32" s="6">
        <v>0</v>
      </c>
    </row>
    <row r="33" spans="1:3" x14ac:dyDescent="0.25">
      <c r="A33" s="4" t="s">
        <v>34</v>
      </c>
      <c r="B33" s="4"/>
      <c r="C33" s="6">
        <v>-75000</v>
      </c>
    </row>
    <row r="34" spans="1:3" x14ac:dyDescent="0.25">
      <c r="A34" s="4" t="s">
        <v>35</v>
      </c>
      <c r="B34" s="4" t="s">
        <v>49</v>
      </c>
      <c r="C34" s="6">
        <v>-20000</v>
      </c>
    </row>
    <row r="35" spans="1:3" x14ac:dyDescent="0.25">
      <c r="A35" s="4" t="s">
        <v>36</v>
      </c>
      <c r="B35" s="4"/>
      <c r="C35" s="6">
        <v>-5000</v>
      </c>
    </row>
    <row r="36" spans="1:3" x14ac:dyDescent="0.25">
      <c r="A36" s="4" t="s">
        <v>37</v>
      </c>
      <c r="B36" s="4"/>
      <c r="C36" s="6">
        <v>0</v>
      </c>
    </row>
    <row r="37" spans="1:3" x14ac:dyDescent="0.25">
      <c r="A37" s="4" t="s">
        <v>32</v>
      </c>
      <c r="B37" s="4" t="s">
        <v>73</v>
      </c>
      <c r="C37" s="6">
        <v>-100000</v>
      </c>
    </row>
    <row r="38" spans="1:3" x14ac:dyDescent="0.25">
      <c r="A38" s="4" t="s">
        <v>15</v>
      </c>
      <c r="B38" s="4"/>
      <c r="C38" s="6">
        <v>-200000</v>
      </c>
    </row>
    <row r="39" spans="1:3" x14ac:dyDescent="0.25">
      <c r="A39" s="4" t="s">
        <v>20</v>
      </c>
      <c r="B39" s="4" t="s">
        <v>71</v>
      </c>
      <c r="C39" s="6">
        <v>-550000</v>
      </c>
    </row>
    <row r="40" spans="1:3" x14ac:dyDescent="0.25">
      <c r="A40" s="4" t="s">
        <v>16</v>
      </c>
      <c r="B40" s="4"/>
      <c r="C40" s="6">
        <v>0</v>
      </c>
    </row>
    <row r="41" spans="1:3" x14ac:dyDescent="0.25">
      <c r="A41" s="4" t="s">
        <v>38</v>
      </c>
      <c r="B41" s="4"/>
      <c r="C41" s="6">
        <v>-10000</v>
      </c>
    </row>
    <row r="42" spans="1:3" x14ac:dyDescent="0.25">
      <c r="A42" s="4" t="s">
        <v>17</v>
      </c>
      <c r="B42" s="4"/>
      <c r="C42" s="6">
        <v>-2500</v>
      </c>
    </row>
    <row r="43" spans="1:3" x14ac:dyDescent="0.25">
      <c r="A43" s="4" t="s">
        <v>18</v>
      </c>
      <c r="B43" s="4"/>
      <c r="C43" s="6">
        <v>0</v>
      </c>
    </row>
    <row r="44" spans="1:3" x14ac:dyDescent="0.25">
      <c r="A44" s="4" t="s">
        <v>19</v>
      </c>
      <c r="B44" s="4"/>
      <c r="C44" s="6">
        <v>0</v>
      </c>
    </row>
    <row r="45" spans="1:3" x14ac:dyDescent="0.25">
      <c r="A45" s="4" t="s">
        <v>40</v>
      </c>
      <c r="B45" s="4"/>
      <c r="C45" s="6">
        <v>-2500</v>
      </c>
    </row>
    <row r="46" spans="1:3" x14ac:dyDescent="0.25">
      <c r="A46" s="4" t="s">
        <v>24</v>
      </c>
      <c r="B46" s="4"/>
      <c r="C46" s="6">
        <v>0</v>
      </c>
    </row>
    <row r="47" spans="1:3" x14ac:dyDescent="0.25">
      <c r="A47" s="4" t="s">
        <v>14</v>
      </c>
      <c r="B47" s="4"/>
      <c r="C47" s="6">
        <v>0</v>
      </c>
    </row>
    <row r="48" spans="1:3" x14ac:dyDescent="0.25">
      <c r="A48" s="4" t="s">
        <v>39</v>
      </c>
      <c r="B48" s="4"/>
      <c r="C48" s="6">
        <v>0</v>
      </c>
    </row>
    <row r="49" spans="1:3" x14ac:dyDescent="0.25">
      <c r="A49" s="4" t="s">
        <v>21</v>
      </c>
      <c r="B49" s="4"/>
      <c r="C49" s="6">
        <v>-15000</v>
      </c>
    </row>
    <row r="50" spans="1:3" x14ac:dyDescent="0.25">
      <c r="A50" s="4" t="s">
        <v>22</v>
      </c>
      <c r="B50" s="4"/>
      <c r="C50" s="6">
        <v>-10000</v>
      </c>
    </row>
    <row r="51" spans="1:3" x14ac:dyDescent="0.25">
      <c r="A51" s="4" t="s">
        <v>56</v>
      </c>
      <c r="B51" s="4"/>
      <c r="C51" s="5">
        <f>SUM(C24:C50)</f>
        <v>-1700000</v>
      </c>
    </row>
    <row r="52" spans="1:3" x14ac:dyDescent="0.25">
      <c r="A52" s="3" t="s">
        <v>47</v>
      </c>
      <c r="B52" s="3"/>
      <c r="C52" s="6">
        <v>2000</v>
      </c>
    </row>
    <row r="53" spans="1:3" x14ac:dyDescent="0.25">
      <c r="A53" s="4" t="s">
        <v>58</v>
      </c>
      <c r="B53" s="4"/>
      <c r="C53" s="5">
        <f>SUM(C52)</f>
        <v>2000</v>
      </c>
    </row>
    <row r="54" spans="1:3" x14ac:dyDescent="0.25">
      <c r="A54" s="3" t="s">
        <v>59</v>
      </c>
      <c r="B54" s="3" t="s">
        <v>55</v>
      </c>
      <c r="C54" s="5">
        <f>C22+C51+C53</f>
        <v>117000</v>
      </c>
    </row>
    <row r="55" spans="1:3" x14ac:dyDescent="0.25">
      <c r="A55" s="2"/>
      <c r="B55" s="2"/>
    </row>
  </sheetData>
  <pageMargins left="0.70866141732283472" right="0.39370078740157483" top="0.35433070866141736" bottom="0.35433070866141736" header="0.31496062992125984" footer="0.31496062992125984"/>
  <pageSetup paperSize="9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B67075-9E8E-445F-BD72-1EC6287E38D7}">
  <dimension ref="A2:D3"/>
  <sheetViews>
    <sheetView workbookViewId="0">
      <selection activeCell="G11" sqref="G11"/>
    </sheetView>
  </sheetViews>
  <sheetFormatPr baseColWidth="10" defaultRowHeight="15" x14ac:dyDescent="0.25"/>
  <cols>
    <col min="1" max="1" width="19.140625" bestFit="1" customWidth="1"/>
  </cols>
  <sheetData>
    <row r="2" spans="1:4" x14ac:dyDescent="0.25">
      <c r="A2" s="8" t="s">
        <v>54</v>
      </c>
      <c r="B2" s="9" t="s">
        <v>50</v>
      </c>
      <c r="C2" s="9" t="s">
        <v>51</v>
      </c>
      <c r="D2" s="10" t="s">
        <v>53</v>
      </c>
    </row>
    <row r="3" spans="1:4" x14ac:dyDescent="0.25">
      <c r="A3" s="11">
        <v>62500</v>
      </c>
      <c r="B3" s="12">
        <f>A3/6*2</f>
        <v>20833.333333333332</v>
      </c>
      <c r="C3" s="12">
        <f>A3/12*2</f>
        <v>10416.666666666666</v>
      </c>
      <c r="D3" s="13">
        <f>SUM(B3:C3)</f>
        <v>31250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2</vt:i4>
      </vt:variant>
    </vt:vector>
  </HeadingPairs>
  <TitlesOfParts>
    <vt:vector size="2" baseType="lpstr">
      <vt:lpstr>Budsjett 2021</vt:lpstr>
      <vt:lpstr>adm 1 jan 30 apr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Bruker 20200917-1</dc:creator>
  <cp:lastModifiedBy>Bruker 20200917-1</cp:lastModifiedBy>
  <cp:lastPrinted>2022-03-01T14:56:32Z</cp:lastPrinted>
  <dcterms:created xsi:type="dcterms:W3CDTF">2021-01-22T12:19:49Z</dcterms:created>
  <dcterms:modified xsi:type="dcterms:W3CDTF">2022-03-01T14:58:05Z</dcterms:modified>
</cp:coreProperties>
</file>