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https://d.docs.live.net/d746e782682f3ecb/Dokumenter/STOK/ØKONOMI/2024 Regnskap/"/>
    </mc:Choice>
  </mc:AlternateContent>
  <xr:revisionPtr revIDLastSave="0" documentId="8_{BFA1B76C-44F8-465C-8A44-63BA28156A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1" l="1"/>
  <c r="D22" i="1"/>
  <c r="D49" i="1"/>
  <c r="D50" i="1" s="1"/>
  <c r="D43" i="1"/>
  <c r="D20" i="1"/>
  <c r="D7" i="1"/>
  <c r="D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Tone</author>
  </authors>
  <commentList>
    <comment ref="D7" authorId="0" shapeId="0" xr:uid="{5AD5C2AF-E434-459C-AE86-6E6A50E607BF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Faktura EKT touchfree kr.5796 </t>
        </r>
      </text>
    </comment>
    <comment ref="D8" authorId="0" shapeId="0" xr:uid="{5C6657B9-96B3-455F-91FC-935E85D24E50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Ny avtale?</t>
        </r>
      </text>
    </comment>
    <comment ref="D14" authorId="0" shapeId="0" xr:uid="{D6BC02FB-F0C1-4570-B67D-ED945F11284C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Kr.50 over 13, kr.15 under</t>
        </r>
      </text>
    </comment>
    <comment ref="D19" authorId="0" shapeId="0" xr:uid="{C7DF3AA3-4350-4622-8FC2-9A3D47E06C23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Sponsorstøtte Offtrack,
5000 fratrukket U-løp kostnader</t>
        </r>
      </text>
    </comment>
    <comment ref="D22" authorId="0" shapeId="0" xr:uid="{E8F0DED0-3C09-4512-AA76-55EDEAA34B84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Medaljer på lager
Emit brikker 28 700
EKT utstyr: kr.7150</t>
        </r>
      </text>
    </comment>
    <comment ref="D27" authorId="0" shapeId="0" xr:uid="{6F23106B-0FF0-4601-9187-A497D38C3925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12,5% over 60 år</t>
        </r>
      </text>
    </comment>
    <comment ref="D35" authorId="0" shapeId="0" xr:uid="{A55ACCBB-9E50-4175-9A51-0D2A534C99F7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1 ekstra ledertrøye pga delt 1.plass i 2024.</t>
        </r>
      </text>
    </comment>
    <comment ref="D36" authorId="0" shapeId="0" xr:uid="{D29050FE-ADB0-4EE6-9587-1A79D5347A82}">
      <text>
        <r>
          <rPr>
            <b/>
            <sz val="9"/>
            <color indexed="81"/>
            <rFont val="Tahoma"/>
            <family val="2"/>
          </rPr>
          <t>Tone:</t>
        </r>
        <r>
          <rPr>
            <sz val="9"/>
            <color indexed="81"/>
            <rFont val="Tahoma"/>
            <family val="2"/>
          </rPr>
          <t xml:space="preserve">
Dekning av ledere</t>
        </r>
      </text>
    </comment>
  </commentList>
</comments>
</file>

<file path=xl/sharedStrings.xml><?xml version="1.0" encoding="utf-8"?>
<sst xmlns="http://schemas.openxmlformats.org/spreadsheetml/2006/main" count="125" uniqueCount="113">
  <si>
    <t>ÅRSRESULTAT: Sør-Trøndelag Orienteringskrets - 2024</t>
  </si>
  <si>
    <t>Regnskap/budsjett: 01.01.2024 - 31.12.2024  Fjorårstall: 01.01.2023 - 31.12.2023</t>
  </si>
  <si>
    <t>Konto</t>
  </si>
  <si>
    <t>Navn</t>
  </si>
  <si>
    <t>RESULTATREGNSKAP</t>
  </si>
  <si>
    <t>Driftsinntekter</t>
  </si>
  <si>
    <t>3110</t>
  </si>
  <si>
    <t>Materiellsalg</t>
  </si>
  <si>
    <t>14000</t>
  </si>
  <si>
    <t>3111</t>
  </si>
  <si>
    <t xml:space="preserve">EKT Touchfree Enheter </t>
  </si>
  <si>
    <t>3112</t>
  </si>
  <si>
    <t>Avgift kartsalg</t>
  </si>
  <si>
    <t>20000</t>
  </si>
  <si>
    <t>3113</t>
  </si>
  <si>
    <t>Egenandeler kurs og lignende inntekt</t>
  </si>
  <si>
    <t>3442</t>
  </si>
  <si>
    <t>Momskompensasjon</t>
  </si>
  <si>
    <t>33000</t>
  </si>
  <si>
    <t>3443</t>
  </si>
  <si>
    <t>Tilskudd fra Trøndelag Idrettskrets</t>
  </si>
  <si>
    <t>17000</t>
  </si>
  <si>
    <t>3445</t>
  </si>
  <si>
    <t>TFK Skolesamarbeid</t>
  </si>
  <si>
    <t>30000</t>
  </si>
  <si>
    <t>3920</t>
  </si>
  <si>
    <t>Lagskontigent</t>
  </si>
  <si>
    <t>100000</t>
  </si>
  <si>
    <t>3970</t>
  </si>
  <si>
    <t>Premieavgift Ungdomsløpene</t>
  </si>
  <si>
    <t>25000</t>
  </si>
  <si>
    <t>3971</t>
  </si>
  <si>
    <t>Deltagelse HL/OLL Egenandel</t>
  </si>
  <si>
    <t>3978</t>
  </si>
  <si>
    <t>Høsttur Ungdom</t>
  </si>
  <si>
    <t>90000</t>
  </si>
  <si>
    <t>3979</t>
  </si>
  <si>
    <t>Tilskudd fra NOF</t>
  </si>
  <si>
    <t>40000</t>
  </si>
  <si>
    <t>3981</t>
  </si>
  <si>
    <t>Toppidrett Egenandel</t>
  </si>
  <si>
    <t>3990</t>
  </si>
  <si>
    <t>Andre inntekter</t>
  </si>
  <si>
    <t>5000</t>
  </si>
  <si>
    <t>Sum Driftsinntekter</t>
  </si>
  <si>
    <t>374000</t>
  </si>
  <si>
    <t>Driftsutgifter</t>
  </si>
  <si>
    <t>4200</t>
  </si>
  <si>
    <t>Varekjøp</t>
  </si>
  <si>
    <t>-11000</t>
  </si>
  <si>
    <t>Lønn Kretssekretær</t>
  </si>
  <si>
    <t>-70000</t>
  </si>
  <si>
    <t>5001</t>
  </si>
  <si>
    <t>Lønn Aktivitetsledere</t>
  </si>
  <si>
    <t>-20000</t>
  </si>
  <si>
    <t>5002</t>
  </si>
  <si>
    <t>Godtgjørelse</t>
  </si>
  <si>
    <t>-5000</t>
  </si>
  <si>
    <t>5003</t>
  </si>
  <si>
    <t>Lønn Trenere Elite</t>
  </si>
  <si>
    <t>-95000</t>
  </si>
  <si>
    <t>5010</t>
  </si>
  <si>
    <t xml:space="preserve">Feriepenger </t>
  </si>
  <si>
    <t>-10000</t>
  </si>
  <si>
    <t>6800</t>
  </si>
  <si>
    <t>Kontorrekvisita</t>
  </si>
  <si>
    <t>6861</t>
  </si>
  <si>
    <t>Styrets møteutgifter</t>
  </si>
  <si>
    <t>-2000</t>
  </si>
  <si>
    <t>6863</t>
  </si>
  <si>
    <t>Deltakelse andres møter</t>
  </si>
  <si>
    <t>-15000</t>
  </si>
  <si>
    <t>6864</t>
  </si>
  <si>
    <t>Møter med lagene</t>
  </si>
  <si>
    <t>-1000</t>
  </si>
  <si>
    <t>6865</t>
  </si>
  <si>
    <t>Kretstinget</t>
  </si>
  <si>
    <t>-4000</t>
  </si>
  <si>
    <t>6890</t>
  </si>
  <si>
    <t>Andre driftsutgifter</t>
  </si>
  <si>
    <t>7101</t>
  </si>
  <si>
    <t>Kjøregodtgjørelse</t>
  </si>
  <si>
    <t>7700</t>
  </si>
  <si>
    <t>Ungdomsløpene (premier, div)</t>
  </si>
  <si>
    <t>-40000</t>
  </si>
  <si>
    <t>7701</t>
  </si>
  <si>
    <t>Deltakelse HL/OLL</t>
  </si>
  <si>
    <t>7702</t>
  </si>
  <si>
    <t>O-Troll leir</t>
  </si>
  <si>
    <t>7703</t>
  </si>
  <si>
    <t>Hovedløpsprosjektet</t>
  </si>
  <si>
    <t>7706</t>
  </si>
  <si>
    <t>Skolesamarbeid</t>
  </si>
  <si>
    <t>7708</t>
  </si>
  <si>
    <t>-100000</t>
  </si>
  <si>
    <t>7730</t>
  </si>
  <si>
    <t>Elitesatsing</t>
  </si>
  <si>
    <t>7800</t>
  </si>
  <si>
    <t>Tap på fordringer</t>
  </si>
  <si>
    <t>Sum Driftsutgifter</t>
  </si>
  <si>
    <t>-444000</t>
  </si>
  <si>
    <t>DRIFTSRESULTAT</t>
  </si>
  <si>
    <t>Finansposter</t>
  </si>
  <si>
    <t>8040</t>
  </si>
  <si>
    <t>Renteinntekter</t>
  </si>
  <si>
    <t>8140</t>
  </si>
  <si>
    <t>Renteutgifter og gebyrer</t>
  </si>
  <si>
    <t>Sum Finansposter</t>
  </si>
  <si>
    <t>RESULTAT FØR SKATTER</t>
  </si>
  <si>
    <t xml:space="preserve">  2025 © AlphaReg AS  11.02.2025 Side 1 of 1Sør-Trøndelag Orienteringskrets</t>
  </si>
  <si>
    <t>Resultat 2024</t>
  </si>
  <si>
    <t>Budsjett 2025</t>
  </si>
  <si>
    <t>Budsjett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</si>
</sst>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.00"/>
  </numFmts>
  <fonts count="17" x14ac:knownFonts="1">
    <font>
      <sz val="10"/>
      <name val="Arial"/>
    </font>
    <font>
      <b/>
      <i/>
      <sz val="17.600000000000001"/>
      <name val="Arial"/>
    </font>
    <font>
      <sz val="9.9"/>
      <name val="Arial"/>
    </font>
    <font>
      <i/>
      <sz val="9"/>
      <name val="Arial"/>
    </font>
    <font>
      <b/>
      <sz val="9.9"/>
      <name val="Arial"/>
    </font>
    <font>
      <sz val="9"/>
      <name val="Arial"/>
    </font>
    <font>
      <sz val="9"/>
      <color indexed="10"/>
      <name val="Arial"/>
    </font>
    <font>
      <b/>
      <sz val="9"/>
      <name val="Arial"/>
    </font>
    <font>
      <b/>
      <sz val="9"/>
      <color indexed="10"/>
      <name val="Arial"/>
    </font>
    <font>
      <sz val="8.8000000000000007"/>
      <name val="Arial"/>
    </font>
    <font>
      <sz val="9"/>
      <name val="Arial"/>
      <family val="2"/>
    </font>
    <font>
      <sz val="9"/>
      <color theme="1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1" tint="0.89843440046388134"/>
        <bgColor indexed="65"/>
      </patternFill>
    </fill>
  </fills>
  <borders count="2">
    <border>
      <left/>
      <right/>
      <top/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5" fillId="2" borderId="0" xfId="0" applyFont="1" applyFill="1" applyAlignment="1">
      <alignment horizontal="right"/>
    </xf>
    <xf numFmtId="0" fontId="5" fillId="2" borderId="0" xfId="0" applyFont="1" applyFill="1" applyAlignment="1">
      <alignment horizontal="left"/>
    </xf>
    <xf numFmtId="164" fontId="5" fillId="2" borderId="0" xfId="0" applyNumberFormat="1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5" fillId="3" borderId="0" xfId="0" applyFont="1" applyFill="1" applyAlignment="1">
      <alignment horizontal="left"/>
    </xf>
    <xf numFmtId="164" fontId="5" fillId="3" borderId="0" xfId="0" applyNumberFormat="1" applyFont="1" applyFill="1" applyAlignment="1">
      <alignment horizontal="right"/>
    </xf>
    <xf numFmtId="164" fontId="6" fillId="3" borderId="0" xfId="0" applyNumberFormat="1" applyFont="1" applyFill="1" applyAlignment="1">
      <alignment horizontal="right"/>
    </xf>
    <xf numFmtId="0" fontId="6" fillId="3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164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164" fontId="6" fillId="2" borderId="0" xfId="0" applyNumberFormat="1" applyFont="1" applyFill="1" applyAlignment="1">
      <alignment horizontal="right"/>
    </xf>
    <xf numFmtId="164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64" fontId="10" fillId="2" borderId="0" xfId="0" applyNumberFormat="1" applyFont="1" applyFill="1" applyAlignment="1">
      <alignment horizontal="right"/>
    </xf>
    <xf numFmtId="164" fontId="11" fillId="3" borderId="0" xfId="0" applyNumberFormat="1" applyFont="1" applyFill="1" applyAlignment="1">
      <alignment horizontal="right"/>
    </xf>
    <xf numFmtId="164" fontId="10" fillId="3" borderId="0" xfId="0" applyNumberFormat="1" applyFont="1" applyFill="1" applyAlignment="1">
      <alignment horizontal="right"/>
    </xf>
    <xf numFmtId="164" fontId="12" fillId="3" borderId="0" xfId="0" applyNumberFormat="1" applyFont="1" applyFill="1" applyAlignment="1">
      <alignment horizontal="right"/>
    </xf>
    <xf numFmtId="164" fontId="13" fillId="0" borderId="0" xfId="0" applyNumberFormat="1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164" fontId="12" fillId="2" borderId="0" xfId="0" applyNumberFormat="1" applyFont="1" applyFill="1" applyAlignment="1">
      <alignment horizontal="right"/>
    </xf>
    <xf numFmtId="164" fontId="16" fillId="0" borderId="0" xfId="0" applyNumberFormat="1" applyFont="1" applyAlignment="1">
      <alignment horizontal="right" wrapText="1"/>
    </xf>
    <xf numFmtId="164" fontId="16" fillId="0" borderId="0" xfId="0" applyNumberFormat="1" applyFont="1" applyAlignment="1">
      <alignment horizontal="right"/>
    </xf>
    <xf numFmtId="164" fontId="12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8497B"/>
      </a:dk2>
      <a:lt2>
        <a:srgbClr val="EFEFE7"/>
      </a:lt2>
      <a:accent1>
        <a:srgbClr val="4A82BD"/>
      </a:accent1>
      <a:accent2>
        <a:srgbClr val="C6514A"/>
      </a:accent2>
      <a:accent3>
        <a:srgbClr val="9CBA5A"/>
      </a:accent3>
      <a:accent4>
        <a:srgbClr val="8465A5"/>
      </a:accent4>
      <a:accent5>
        <a:srgbClr val="4AAEC6"/>
      </a:accent5>
      <a:accent6>
        <a:srgbClr val="F79642"/>
      </a:accent6>
      <a:hlink>
        <a:srgbClr val="180CBD"/>
      </a:hlink>
      <a:folHlink>
        <a:srgbClr val="63009C"/>
      </a:folHlink>
    </a:clrScheme>
    <a:fontScheme name="Office">
      <a:majorFont>
        <a:latin typeface="Calibri Light" panose="020F0302020204030204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 panose="020F0502020204030204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51"/>
  <sheetViews>
    <sheetView tabSelected="1" topLeftCell="A16" workbookViewId="0">
      <selection activeCell="H24" sqref="H24"/>
    </sheetView>
  </sheetViews>
  <sheetFormatPr baseColWidth="10" defaultColWidth="8.88671875" defaultRowHeight="13.2" x14ac:dyDescent="0.25"/>
  <cols>
    <col min="1" max="1" width="6.6640625" customWidth="1"/>
    <col min="2" max="2" width="45.6640625" customWidth="1"/>
    <col min="3" max="5" width="14.33203125" customWidth="1"/>
  </cols>
  <sheetData>
    <row r="1" spans="1:5" ht="24" customHeight="1" x14ac:dyDescent="0.25">
      <c r="A1" s="17" t="s">
        <v>0</v>
      </c>
      <c r="B1" s="17"/>
      <c r="C1" s="17"/>
      <c r="D1" s="17"/>
      <c r="E1" s="17"/>
    </row>
    <row r="2" spans="1:5" ht="12" customHeight="1" x14ac:dyDescent="0.25">
      <c r="A2" s="18" t="s">
        <v>1</v>
      </c>
      <c r="B2" s="18"/>
      <c r="C2" s="18"/>
      <c r="D2" s="18"/>
      <c r="E2" s="18"/>
    </row>
    <row r="3" spans="1:5" ht="24" customHeight="1" x14ac:dyDescent="0.25">
      <c r="A3" s="1" t="s">
        <v>2</v>
      </c>
      <c r="B3" s="2" t="s">
        <v>3</v>
      </c>
      <c r="C3" s="1" t="s">
        <v>110</v>
      </c>
      <c r="D3" s="1" t="s">
        <v>111</v>
      </c>
      <c r="E3" s="1" t="s">
        <v>112</v>
      </c>
    </row>
    <row r="4" spans="1:5" ht="12" customHeight="1" x14ac:dyDescent="0.25">
      <c r="A4" s="19" t="s">
        <v>4</v>
      </c>
      <c r="B4" s="19"/>
      <c r="C4" s="19"/>
      <c r="D4" s="19"/>
      <c r="E4" s="19"/>
    </row>
    <row r="5" spans="1:5" ht="12" customHeight="1" x14ac:dyDescent="0.25">
      <c r="A5" s="19" t="s">
        <v>5</v>
      </c>
      <c r="B5" s="19"/>
      <c r="C5" s="19"/>
      <c r="D5" s="19"/>
      <c r="E5" s="19"/>
    </row>
    <row r="6" spans="1:5" ht="12" customHeight="1" x14ac:dyDescent="0.25">
      <c r="A6" s="3" t="s">
        <v>6</v>
      </c>
      <c r="B6" s="4" t="s">
        <v>7</v>
      </c>
      <c r="C6" s="5">
        <v>18315</v>
      </c>
      <c r="D6" s="24">
        <f>19000</f>
        <v>19000</v>
      </c>
      <c r="E6" s="3" t="s">
        <v>8</v>
      </c>
    </row>
    <row r="7" spans="1:5" ht="12" customHeight="1" x14ac:dyDescent="0.25">
      <c r="A7" s="6" t="s">
        <v>9</v>
      </c>
      <c r="B7" s="7" t="s">
        <v>10</v>
      </c>
      <c r="C7" s="8">
        <v>8500</v>
      </c>
      <c r="D7" s="25">
        <f>6000</f>
        <v>6000</v>
      </c>
      <c r="E7" s="10"/>
    </row>
    <row r="8" spans="1:5" ht="12" customHeight="1" x14ac:dyDescent="0.25">
      <c r="A8" s="3" t="s">
        <v>11</v>
      </c>
      <c r="B8" s="4" t="s">
        <v>12</v>
      </c>
      <c r="C8" s="5">
        <v>26580</v>
      </c>
      <c r="D8" s="24">
        <v>40000</v>
      </c>
      <c r="E8" s="3" t="s">
        <v>13</v>
      </c>
    </row>
    <row r="9" spans="1:5" ht="12" customHeight="1" x14ac:dyDescent="0.25">
      <c r="A9" s="6" t="s">
        <v>14</v>
      </c>
      <c r="B9" s="7" t="s">
        <v>15</v>
      </c>
      <c r="C9" s="9"/>
      <c r="D9" s="26">
        <v>0</v>
      </c>
      <c r="E9" s="10"/>
    </row>
    <row r="10" spans="1:5" ht="12" customHeight="1" x14ac:dyDescent="0.25">
      <c r="A10" s="3" t="s">
        <v>16</v>
      </c>
      <c r="B10" s="4" t="s">
        <v>17</v>
      </c>
      <c r="C10" s="5">
        <v>32919</v>
      </c>
      <c r="D10" s="24">
        <v>34000</v>
      </c>
      <c r="E10" s="3" t="s">
        <v>18</v>
      </c>
    </row>
    <row r="11" spans="1:5" ht="12" customHeight="1" x14ac:dyDescent="0.25">
      <c r="A11" s="6" t="s">
        <v>19</v>
      </c>
      <c r="B11" s="7" t="s">
        <v>20</v>
      </c>
      <c r="C11" s="8">
        <v>10601</v>
      </c>
      <c r="D11" s="26">
        <v>11000</v>
      </c>
      <c r="E11" s="6" t="s">
        <v>21</v>
      </c>
    </row>
    <row r="12" spans="1:5" ht="12" customHeight="1" x14ac:dyDescent="0.25">
      <c r="A12" s="3" t="s">
        <v>22</v>
      </c>
      <c r="B12" s="4" t="s">
        <v>23</v>
      </c>
      <c r="C12" s="5">
        <v>30000</v>
      </c>
      <c r="D12" s="24">
        <v>20000</v>
      </c>
      <c r="E12" s="3" t="s">
        <v>24</v>
      </c>
    </row>
    <row r="13" spans="1:5" ht="12" customHeight="1" x14ac:dyDescent="0.25">
      <c r="A13" s="6" t="s">
        <v>25</v>
      </c>
      <c r="B13" s="7" t="s">
        <v>26</v>
      </c>
      <c r="C13" s="8">
        <v>100700</v>
      </c>
      <c r="D13" s="26">
        <v>100000</v>
      </c>
      <c r="E13" s="6" t="s">
        <v>27</v>
      </c>
    </row>
    <row r="14" spans="1:5" ht="12" customHeight="1" x14ac:dyDescent="0.25">
      <c r="A14" s="3" t="s">
        <v>28</v>
      </c>
      <c r="B14" s="4" t="s">
        <v>29</v>
      </c>
      <c r="C14" s="5">
        <v>22070</v>
      </c>
      <c r="D14" s="24">
        <v>27000</v>
      </c>
      <c r="E14" s="3" t="s">
        <v>30</v>
      </c>
    </row>
    <row r="15" spans="1:5" ht="12" customHeight="1" x14ac:dyDescent="0.25">
      <c r="A15" s="6" t="s">
        <v>31</v>
      </c>
      <c r="B15" s="7" t="s">
        <v>32</v>
      </c>
      <c r="C15" s="8">
        <v>73164</v>
      </c>
      <c r="D15" s="27"/>
      <c r="E15" s="10"/>
    </row>
    <row r="16" spans="1:5" ht="12" customHeight="1" x14ac:dyDescent="0.25">
      <c r="A16" s="3" t="s">
        <v>33</v>
      </c>
      <c r="B16" s="4" t="s">
        <v>34</v>
      </c>
      <c r="C16" s="5">
        <v>80780</v>
      </c>
      <c r="D16" s="24">
        <v>90000</v>
      </c>
      <c r="E16" s="3" t="s">
        <v>35</v>
      </c>
    </row>
    <row r="17" spans="1:5" ht="12" customHeight="1" x14ac:dyDescent="0.25">
      <c r="A17" s="6" t="s">
        <v>36</v>
      </c>
      <c r="B17" s="7" t="s">
        <v>37</v>
      </c>
      <c r="C17" s="8">
        <v>42660</v>
      </c>
      <c r="D17" s="26">
        <v>40000</v>
      </c>
      <c r="E17" s="6" t="s">
        <v>38</v>
      </c>
    </row>
    <row r="18" spans="1:5" ht="12" customHeight="1" x14ac:dyDescent="0.25">
      <c r="A18" s="3" t="s">
        <v>39</v>
      </c>
      <c r="B18" s="4" t="s">
        <v>40</v>
      </c>
      <c r="C18" s="5">
        <v>14039.84</v>
      </c>
      <c r="D18" s="24">
        <v>0</v>
      </c>
      <c r="E18" s="11"/>
    </row>
    <row r="19" spans="1:5" ht="12" customHeight="1" x14ac:dyDescent="0.25">
      <c r="A19" s="6" t="s">
        <v>41</v>
      </c>
      <c r="B19" s="7" t="s">
        <v>42</v>
      </c>
      <c r="C19" s="8">
        <v>1704</v>
      </c>
      <c r="D19" s="26">
        <v>5000</v>
      </c>
      <c r="E19" s="6" t="s">
        <v>43</v>
      </c>
    </row>
    <row r="20" spans="1:5" ht="12" customHeight="1" x14ac:dyDescent="0.25">
      <c r="A20" s="20" t="s">
        <v>44</v>
      </c>
      <c r="B20" s="20"/>
      <c r="C20" s="12">
        <v>462032.84</v>
      </c>
      <c r="D20" s="28">
        <f>SUM(D6:D19)</f>
        <v>392000</v>
      </c>
      <c r="E20" s="13" t="s">
        <v>45</v>
      </c>
    </row>
    <row r="21" spans="1:5" ht="12" customHeight="1" x14ac:dyDescent="0.25">
      <c r="A21" s="19" t="s">
        <v>46</v>
      </c>
      <c r="B21" s="19"/>
      <c r="C21" s="19"/>
      <c r="D21" s="19"/>
      <c r="E21" s="19"/>
    </row>
    <row r="22" spans="1:5" ht="12" customHeight="1" x14ac:dyDescent="0.25">
      <c r="A22" s="3" t="s">
        <v>47</v>
      </c>
      <c r="B22" s="4" t="s">
        <v>48</v>
      </c>
      <c r="C22" s="14">
        <v>-41036.25</v>
      </c>
      <c r="D22" s="29">
        <f>-28700-7150</f>
        <v>-35850</v>
      </c>
      <c r="E22" s="11" t="s">
        <v>49</v>
      </c>
    </row>
    <row r="23" spans="1:5" ht="12" customHeight="1" x14ac:dyDescent="0.25">
      <c r="A23" s="6" t="s">
        <v>43</v>
      </c>
      <c r="B23" s="7" t="s">
        <v>50</v>
      </c>
      <c r="C23" s="9">
        <v>-70000.36</v>
      </c>
      <c r="D23" s="27">
        <v>-70000</v>
      </c>
      <c r="E23" s="10" t="s">
        <v>51</v>
      </c>
    </row>
    <row r="24" spans="1:5" ht="12" customHeight="1" x14ac:dyDescent="0.25">
      <c r="A24" s="3" t="s">
        <v>52</v>
      </c>
      <c r="B24" s="4" t="s">
        <v>53</v>
      </c>
      <c r="C24" s="14">
        <v>-3780</v>
      </c>
      <c r="D24" s="30">
        <v>-5000</v>
      </c>
      <c r="E24" s="11" t="s">
        <v>54</v>
      </c>
    </row>
    <row r="25" spans="1:5" ht="12" customHeight="1" x14ac:dyDescent="0.25">
      <c r="A25" s="6" t="s">
        <v>55</v>
      </c>
      <c r="B25" s="7" t="s">
        <v>56</v>
      </c>
      <c r="C25" s="9"/>
      <c r="D25" s="27">
        <v>-3000</v>
      </c>
      <c r="E25" s="10" t="s">
        <v>57</v>
      </c>
    </row>
    <row r="26" spans="1:5" ht="12" customHeight="1" x14ac:dyDescent="0.25">
      <c r="A26" s="3" t="s">
        <v>58</v>
      </c>
      <c r="B26" s="4" t="s">
        <v>59</v>
      </c>
      <c r="C26" s="14">
        <v>-95000</v>
      </c>
      <c r="D26" s="30">
        <v>-95000</v>
      </c>
      <c r="E26" s="11" t="s">
        <v>60</v>
      </c>
    </row>
    <row r="27" spans="1:5" ht="12" customHeight="1" x14ac:dyDescent="0.25">
      <c r="A27" s="6" t="s">
        <v>61</v>
      </c>
      <c r="B27" s="7" t="s">
        <v>62</v>
      </c>
      <c r="C27" s="9">
        <v>-8785.56</v>
      </c>
      <c r="D27" s="27">
        <v>-10000</v>
      </c>
      <c r="E27" s="10" t="s">
        <v>63</v>
      </c>
    </row>
    <row r="28" spans="1:5" ht="12" customHeight="1" x14ac:dyDescent="0.25">
      <c r="A28" s="3" t="s">
        <v>64</v>
      </c>
      <c r="B28" s="4" t="s">
        <v>65</v>
      </c>
      <c r="C28" s="14">
        <v>-4842</v>
      </c>
      <c r="D28" s="30">
        <v>-5000</v>
      </c>
      <c r="E28" s="11" t="s">
        <v>57</v>
      </c>
    </row>
    <row r="29" spans="1:5" ht="12" customHeight="1" x14ac:dyDescent="0.25">
      <c r="A29" s="6" t="s">
        <v>66</v>
      </c>
      <c r="B29" s="7" t="s">
        <v>67</v>
      </c>
      <c r="C29" s="9">
        <v>-1172.74</v>
      </c>
      <c r="D29" s="27">
        <v>-2000</v>
      </c>
      <c r="E29" s="10" t="s">
        <v>68</v>
      </c>
    </row>
    <row r="30" spans="1:5" ht="12" customHeight="1" x14ac:dyDescent="0.25">
      <c r="A30" s="3" t="s">
        <v>69</v>
      </c>
      <c r="B30" s="4" t="s">
        <v>70</v>
      </c>
      <c r="C30" s="14">
        <v>-4801</v>
      </c>
      <c r="D30" s="30">
        <v>-5000</v>
      </c>
      <c r="E30" s="11" t="s">
        <v>71</v>
      </c>
    </row>
    <row r="31" spans="1:5" ht="12" customHeight="1" x14ac:dyDescent="0.25">
      <c r="A31" s="6" t="s">
        <v>72</v>
      </c>
      <c r="B31" s="7" t="s">
        <v>73</v>
      </c>
      <c r="C31" s="9"/>
      <c r="D31" s="27">
        <v>-1000</v>
      </c>
      <c r="E31" s="10" t="s">
        <v>74</v>
      </c>
    </row>
    <row r="32" spans="1:5" ht="12" customHeight="1" x14ac:dyDescent="0.25">
      <c r="A32" s="3" t="s">
        <v>75</v>
      </c>
      <c r="B32" s="4" t="s">
        <v>76</v>
      </c>
      <c r="C32" s="14">
        <v>-7948.26</v>
      </c>
      <c r="D32" s="30">
        <v>-8000</v>
      </c>
      <c r="E32" s="11" t="s">
        <v>77</v>
      </c>
    </row>
    <row r="33" spans="1:5" ht="12" customHeight="1" x14ac:dyDescent="0.25">
      <c r="A33" s="6" t="s">
        <v>78</v>
      </c>
      <c r="B33" s="7" t="s">
        <v>79</v>
      </c>
      <c r="C33" s="9"/>
      <c r="D33" s="27">
        <v>-750</v>
      </c>
      <c r="E33" s="10" t="s">
        <v>68</v>
      </c>
    </row>
    <row r="34" spans="1:5" ht="12" customHeight="1" x14ac:dyDescent="0.25">
      <c r="A34" s="3" t="s">
        <v>80</v>
      </c>
      <c r="B34" s="4" t="s">
        <v>81</v>
      </c>
      <c r="C34" s="14">
        <v>-360</v>
      </c>
      <c r="D34" s="30">
        <v>-1000</v>
      </c>
      <c r="E34" s="11" t="s">
        <v>77</v>
      </c>
    </row>
    <row r="35" spans="1:5" ht="12" customHeight="1" x14ac:dyDescent="0.25">
      <c r="A35" s="6" t="s">
        <v>82</v>
      </c>
      <c r="B35" s="7" t="s">
        <v>83</v>
      </c>
      <c r="C35" s="9">
        <v>-37901.800000000003</v>
      </c>
      <c r="D35" s="27">
        <v>-40000</v>
      </c>
      <c r="E35" s="10" t="s">
        <v>84</v>
      </c>
    </row>
    <row r="36" spans="1:5" ht="12" customHeight="1" x14ac:dyDescent="0.25">
      <c r="A36" s="3" t="s">
        <v>85</v>
      </c>
      <c r="B36" s="4" t="s">
        <v>86</v>
      </c>
      <c r="C36" s="14">
        <v>-88149</v>
      </c>
      <c r="D36" s="30">
        <v>-10000</v>
      </c>
      <c r="E36" s="11" t="s">
        <v>63</v>
      </c>
    </row>
    <row r="37" spans="1:5" ht="12" customHeight="1" x14ac:dyDescent="0.25">
      <c r="A37" s="6" t="s">
        <v>87</v>
      </c>
      <c r="B37" s="7" t="s">
        <v>88</v>
      </c>
      <c r="C37" s="9">
        <v>-8000</v>
      </c>
      <c r="D37" s="33">
        <v>0</v>
      </c>
      <c r="E37" s="10" t="s">
        <v>63</v>
      </c>
    </row>
    <row r="38" spans="1:5" ht="12" customHeight="1" x14ac:dyDescent="0.25">
      <c r="A38" s="3" t="s">
        <v>89</v>
      </c>
      <c r="B38" s="4" t="s">
        <v>90</v>
      </c>
      <c r="C38" s="14">
        <v>-3755</v>
      </c>
      <c r="D38" s="29">
        <v>-15000</v>
      </c>
      <c r="E38" s="11" t="s">
        <v>71</v>
      </c>
    </row>
    <row r="39" spans="1:5" ht="12" customHeight="1" x14ac:dyDescent="0.25">
      <c r="A39" s="6" t="s">
        <v>91</v>
      </c>
      <c r="B39" s="7" t="s">
        <v>92</v>
      </c>
      <c r="C39" s="9">
        <v>-20000</v>
      </c>
      <c r="D39" s="33">
        <v>0</v>
      </c>
      <c r="E39" s="10" t="s">
        <v>63</v>
      </c>
    </row>
    <row r="40" spans="1:5" ht="12" customHeight="1" x14ac:dyDescent="0.25">
      <c r="A40" s="3" t="s">
        <v>93</v>
      </c>
      <c r="B40" s="4" t="s">
        <v>34</v>
      </c>
      <c r="C40" s="14">
        <v>-80743.77</v>
      </c>
      <c r="D40" s="30">
        <v>-100000</v>
      </c>
      <c r="E40" s="11" t="s">
        <v>94</v>
      </c>
    </row>
    <row r="41" spans="1:5" ht="12" customHeight="1" x14ac:dyDescent="0.25">
      <c r="A41" s="6" t="s">
        <v>95</v>
      </c>
      <c r="B41" s="7" t="s">
        <v>96</v>
      </c>
      <c r="C41" s="9">
        <v>-29039.83</v>
      </c>
      <c r="D41" s="27">
        <v>-15000</v>
      </c>
      <c r="E41" s="10" t="s">
        <v>71</v>
      </c>
    </row>
    <row r="42" spans="1:5" ht="12" customHeight="1" x14ac:dyDescent="0.25">
      <c r="A42" s="3" t="s">
        <v>97</v>
      </c>
      <c r="B42" s="4" t="s">
        <v>98</v>
      </c>
      <c r="C42" s="14"/>
      <c r="D42" s="30"/>
      <c r="E42" s="11"/>
    </row>
    <row r="43" spans="1:5" ht="12" customHeight="1" x14ac:dyDescent="0.25">
      <c r="A43" s="20" t="s">
        <v>99</v>
      </c>
      <c r="B43" s="20"/>
      <c r="C43" s="15">
        <v>-505315.57</v>
      </c>
      <c r="D43" s="31">
        <f>SUM(D21:D42)</f>
        <v>-421600</v>
      </c>
      <c r="E43" s="16" t="s">
        <v>100</v>
      </c>
    </row>
    <row r="44" spans="1:5" ht="12" customHeight="1" x14ac:dyDescent="0.25">
      <c r="A44" s="21" t="s">
        <v>101</v>
      </c>
      <c r="B44" s="21"/>
      <c r="C44" s="15">
        <v>-43282.73</v>
      </c>
      <c r="D44" s="32">
        <f>D20+D43</f>
        <v>-29600</v>
      </c>
      <c r="E44" s="16" t="s">
        <v>51</v>
      </c>
    </row>
    <row r="45" spans="1:5" ht="12" customHeight="1" x14ac:dyDescent="0.25">
      <c r="A45" s="19"/>
      <c r="B45" s="19"/>
      <c r="C45" s="19"/>
      <c r="D45" s="19"/>
      <c r="E45" s="19"/>
    </row>
    <row r="46" spans="1:5" ht="12" customHeight="1" x14ac:dyDescent="0.25">
      <c r="A46" s="19" t="s">
        <v>102</v>
      </c>
      <c r="B46" s="19"/>
      <c r="C46" s="19"/>
      <c r="D46" s="19"/>
      <c r="E46" s="19"/>
    </row>
    <row r="47" spans="1:5" ht="12" customHeight="1" x14ac:dyDescent="0.25">
      <c r="A47" s="6" t="s">
        <v>103</v>
      </c>
      <c r="B47" s="7" t="s">
        <v>104</v>
      </c>
      <c r="C47" s="8">
        <v>2986</v>
      </c>
      <c r="D47" s="26">
        <v>2000</v>
      </c>
      <c r="E47" s="10"/>
    </row>
    <row r="48" spans="1:5" ht="12" customHeight="1" x14ac:dyDescent="0.25">
      <c r="A48" s="3" t="s">
        <v>105</v>
      </c>
      <c r="B48" s="4" t="s">
        <v>106</v>
      </c>
      <c r="C48" s="14">
        <v>-775</v>
      </c>
      <c r="D48" s="30"/>
      <c r="E48" s="11"/>
    </row>
    <row r="49" spans="1:5" ht="12" customHeight="1" x14ac:dyDescent="0.25">
      <c r="A49" s="20" t="s">
        <v>107</v>
      </c>
      <c r="B49" s="20"/>
      <c r="C49" s="12">
        <v>2211</v>
      </c>
      <c r="D49" s="28">
        <f>SUM(D47:D48)</f>
        <v>2000</v>
      </c>
      <c r="E49" s="16"/>
    </row>
    <row r="50" spans="1:5" ht="12" customHeight="1" x14ac:dyDescent="0.25">
      <c r="A50" s="21" t="s">
        <v>108</v>
      </c>
      <c r="B50" s="21"/>
      <c r="C50" s="15">
        <v>-41071.730000000003</v>
      </c>
      <c r="D50" s="32">
        <f>D44+D49</f>
        <v>-27600</v>
      </c>
      <c r="E50" s="16" t="s">
        <v>51</v>
      </c>
    </row>
    <row r="51" spans="1:5" ht="24" customHeight="1" x14ac:dyDescent="0.25">
      <c r="A51" s="22" t="s">
        <v>109</v>
      </c>
      <c r="B51" s="23"/>
      <c r="C51" s="23"/>
      <c r="D51" s="23"/>
      <c r="E51" s="23"/>
    </row>
  </sheetData>
  <mergeCells count="13">
    <mergeCell ref="A49:B49"/>
    <mergeCell ref="A50:B50"/>
    <mergeCell ref="A51:E51"/>
    <mergeCell ref="A21:E21"/>
    <mergeCell ref="A43:B43"/>
    <mergeCell ref="A44:B44"/>
    <mergeCell ref="A45:E45"/>
    <mergeCell ref="A46:E46"/>
    <mergeCell ref="A1:E1"/>
    <mergeCell ref="A2:E2"/>
    <mergeCell ref="A4:E4"/>
    <mergeCell ref="A5:E5"/>
    <mergeCell ref="A20:B20"/>
  </mergeCells>
  <pageMargins left="0.344444444444444" right="0.13611111111111099" top="0.13611111111111099" bottom="0.13611111111111099" header="0.5" footer="0.5"/>
  <pageSetup paperSize="0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Gunnar Olaussen</dc:creator>
  <cp:lastModifiedBy>Tone Østgaard</cp:lastModifiedBy>
  <dcterms:created xsi:type="dcterms:W3CDTF">2025-02-11T11:50:41Z</dcterms:created>
  <dcterms:modified xsi:type="dcterms:W3CDTF">2025-02-11T12:21:38Z</dcterms:modified>
</cp:coreProperties>
</file>