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leira ski\Refusjon klær 2018_2019\"/>
    </mc:Choice>
  </mc:AlternateContent>
  <bookViews>
    <workbookView xWindow="480" yWindow="45" windowWidth="27960" windowHeight="1513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K23" i="1" l="1"/>
  <c r="F23" i="1"/>
  <c r="E23" i="1"/>
  <c r="E25" i="1" l="1"/>
  <c r="F25" i="1" s="1"/>
  <c r="K25" i="1" s="1"/>
  <c r="E26" i="1"/>
  <c r="F26" i="1" s="1"/>
  <c r="K26" i="1" s="1"/>
  <c r="E20" i="1"/>
  <c r="F20" i="1" s="1"/>
  <c r="K20" i="1" s="1"/>
  <c r="E21" i="1"/>
  <c r="F21" i="1" s="1"/>
  <c r="K21" i="1" s="1"/>
  <c r="E27" i="1"/>
  <c r="F27" i="1" s="1"/>
  <c r="K27" i="1" s="1"/>
  <c r="E28" i="1"/>
  <c r="F28" i="1" s="1"/>
  <c r="K28" i="1" s="1"/>
  <c r="E29" i="1"/>
  <c r="F29" i="1" s="1"/>
  <c r="K29" i="1" s="1"/>
  <c r="E24" i="1"/>
  <c r="F24" i="1" s="1"/>
  <c r="K24" i="1" s="1"/>
  <c r="E32" i="1" l="1"/>
  <c r="E31" i="1"/>
  <c r="L30" i="1"/>
  <c r="E19" i="1"/>
  <c r="E18" i="1"/>
  <c r="E17" i="1"/>
  <c r="F17" i="1" s="1"/>
  <c r="K17" i="1" s="1"/>
  <c r="E16" i="1"/>
  <c r="E15" i="1"/>
  <c r="L14" i="1"/>
  <c r="F14" i="1"/>
  <c r="E13" i="1"/>
  <c r="E12" i="1"/>
  <c r="L11" i="1"/>
  <c r="F11" i="1"/>
  <c r="E10" i="1"/>
  <c r="E9" i="1"/>
  <c r="L8" i="1"/>
  <c r="F8" i="1"/>
  <c r="E7" i="1"/>
  <c r="E6" i="1"/>
  <c r="E5" i="1"/>
  <c r="E4" i="1"/>
  <c r="F4" i="1" s="1"/>
  <c r="K4" i="1" s="1"/>
  <c r="F12" i="1" l="1"/>
  <c r="K12" i="1" s="1"/>
  <c r="G17" i="1"/>
  <c r="L17" i="1" s="1"/>
  <c r="F32" i="1"/>
  <c r="K32" i="1" s="1"/>
  <c r="G4" i="1"/>
  <c r="L4" i="1" s="1"/>
  <c r="F7" i="1"/>
  <c r="K7" i="1" s="1"/>
  <c r="F10" i="1"/>
  <c r="K10" i="1" s="1"/>
  <c r="F15" i="1"/>
  <c r="K15" i="1" s="1"/>
  <c r="F16" i="1"/>
  <c r="K16" i="1" s="1"/>
  <c r="F18" i="1"/>
  <c r="K18" i="1" s="1"/>
  <c r="F19" i="1"/>
  <c r="K19" i="1" s="1"/>
  <c r="F5" i="1"/>
  <c r="K5" i="1" s="1"/>
  <c r="F13" i="1"/>
  <c r="K13" i="1" s="1"/>
  <c r="F6" i="1"/>
  <c r="K6" i="1" s="1"/>
  <c r="F9" i="1"/>
  <c r="F31" i="1"/>
  <c r="G32" i="1" l="1"/>
  <c r="L32" i="1" s="1"/>
  <c r="G6" i="1"/>
  <c r="L6" i="1" s="1"/>
  <c r="G12" i="1"/>
  <c r="L12" i="1" s="1"/>
  <c r="G18" i="1"/>
  <c r="L18" i="1" s="1"/>
  <c r="G5" i="1"/>
  <c r="L5" i="1" s="1"/>
  <c r="K31" i="1"/>
  <c r="G31" i="1"/>
  <c r="L31" i="1" s="1"/>
  <c r="G19" i="1"/>
  <c r="L19" i="1" s="1"/>
  <c r="K9" i="1"/>
  <c r="G9" i="1"/>
  <c r="L9" i="1" s="1"/>
  <c r="G16" i="1"/>
  <c r="L16" i="1" s="1"/>
  <c r="G10" i="1"/>
  <c r="L10" i="1" s="1"/>
  <c r="G13" i="1"/>
  <c r="L13" i="1" s="1"/>
  <c r="G15" i="1"/>
  <c r="L15" i="1" s="1"/>
  <c r="G7" i="1"/>
  <c r="L7" i="1" s="1"/>
  <c r="L33" i="1" l="1"/>
  <c r="K33" i="1"/>
</calcChain>
</file>

<file path=xl/comments1.xml><?xml version="1.0" encoding="utf-8"?>
<comments xmlns="http://schemas.openxmlformats.org/spreadsheetml/2006/main">
  <authors>
    <author>Hellesvik, Mona</author>
  </authors>
  <commentList>
    <comment ref="J3" authorId="0" shapeId="0">
      <text>
        <r>
          <rPr>
            <b/>
            <sz val="9"/>
            <color indexed="81"/>
            <rFont val="Tahoma"/>
            <family val="2"/>
          </rPr>
          <t>Hellesvik, Mona:</t>
        </r>
        <r>
          <rPr>
            <sz val="9"/>
            <color indexed="81"/>
            <rFont val="Tahoma"/>
            <family val="2"/>
          </rPr>
          <t xml:space="preserve">
Fyll inn antall pr produkt du har kjøpt</t>
        </r>
      </text>
    </comment>
    <comment ref="C35" authorId="0" shapeId="0">
      <text>
        <r>
          <rPr>
            <b/>
            <sz val="9"/>
            <color indexed="81"/>
            <rFont val="Tahoma"/>
            <family val="2"/>
          </rPr>
          <t>Hellesvik, Mona:</t>
        </r>
        <r>
          <rPr>
            <sz val="9"/>
            <color indexed="81"/>
            <rFont val="Tahoma"/>
            <family val="2"/>
          </rPr>
          <t xml:space="preserve">
Sett inn kontonr her
</t>
        </r>
      </text>
    </comment>
    <comment ref="C36" authorId="0" shapeId="0">
      <text>
        <r>
          <rPr>
            <b/>
            <sz val="9"/>
            <color indexed="81"/>
            <rFont val="Tahoma"/>
            <charset val="1"/>
          </rPr>
          <t>Hellesvik, Mona:</t>
        </r>
        <r>
          <rPr>
            <sz val="9"/>
            <color indexed="81"/>
            <rFont val="Tahoma"/>
            <charset val="1"/>
          </rPr>
          <t xml:space="preserve">
Sett inn navn på kontoeier her
</t>
        </r>
      </text>
    </comment>
  </commentList>
</comments>
</file>

<file path=xl/sharedStrings.xml><?xml version="1.0" encoding="utf-8"?>
<sst xmlns="http://schemas.openxmlformats.org/spreadsheetml/2006/main" count="50" uniqueCount="49">
  <si>
    <t>Prisliste Dæhlie Custom Vinter 2018/2019</t>
  </si>
  <si>
    <t>Art.nr:</t>
  </si>
  <si>
    <t>Rabatt:</t>
  </si>
  <si>
    <t>Utøver</t>
  </si>
  <si>
    <t>Jacket Micro Allround Junior</t>
  </si>
  <si>
    <t>Pant Micro Allround Junior</t>
  </si>
  <si>
    <t>Vest Training Junior</t>
  </si>
  <si>
    <t>Racesuit Fast 1-Piece Women</t>
  </si>
  <si>
    <t>Racesuit Fast 2-piece junior</t>
  </si>
  <si>
    <t>Hat Allround</t>
  </si>
  <si>
    <t>Headband Allround</t>
  </si>
  <si>
    <t>Antall</t>
  </si>
  <si>
    <t>Opprinnelig veil pris</t>
  </si>
  <si>
    <t>Kost netthandel</t>
  </si>
  <si>
    <t>Refunderes av Utleira</t>
  </si>
  <si>
    <t>Refusjon i %</t>
  </si>
  <si>
    <t>Kontonr for refusjon:</t>
  </si>
  <si>
    <t>Legg ved kvittering!</t>
  </si>
  <si>
    <t>Navn på kontoeier:</t>
  </si>
  <si>
    <t>Annen kommentar:</t>
  </si>
  <si>
    <t>Refusjon Utleira ski</t>
  </si>
  <si>
    <t>Vare.nr:</t>
  </si>
  <si>
    <t>Racesuit Fast 2-Piece Junior Top</t>
  </si>
  <si>
    <t>Racesuit Fast 2-Piece Junior Tights</t>
  </si>
  <si>
    <t>T-SHIRT Allround JUNIOR</t>
  </si>
  <si>
    <t>TIGHTS Allround JUNIOR</t>
  </si>
  <si>
    <t>TIGHTS SHORT Allround JUNIOR</t>
  </si>
  <si>
    <t>Singlet Run/singlet run women</t>
  </si>
  <si>
    <t>TIGHTS Allround/tights allround women</t>
  </si>
  <si>
    <t>T-SHIRT Allround/t-shirt allround women</t>
  </si>
  <si>
    <t>TIGHTS SHORT Allround/tights short women</t>
  </si>
  <si>
    <t>Vest Training/Vest Training Women</t>
  </si>
  <si>
    <t>Pant Softshell Race/Pant Softshell RaceWomen</t>
  </si>
  <si>
    <t>Jacket Softshell Race/Jacket Softshell Race Women</t>
  </si>
  <si>
    <t>Pant Micro Allround/Pant Micro Allround Women</t>
  </si>
  <si>
    <t>Jacket Micro Allround/Jacket Micro Allround Women</t>
  </si>
  <si>
    <t>321557/58</t>
  </si>
  <si>
    <t>321563/64</t>
  </si>
  <si>
    <t>321573/74</t>
  </si>
  <si>
    <t>321560/61</t>
  </si>
  <si>
    <t>Racesuit Elite 1-Piece/Racesuit Elite 1-Piece Women</t>
  </si>
  <si>
    <t>333083/84</t>
  </si>
  <si>
    <t>Racesuit Fast 1-Piece/Racesuit Fast 1-Piece Women</t>
  </si>
  <si>
    <t>321566/67</t>
  </si>
  <si>
    <t>Racesuit Fast 2-Piece/ Racesuit Fast 2-Piece Women</t>
  </si>
  <si>
    <t>333121/22</t>
  </si>
  <si>
    <t>332753/54</t>
  </si>
  <si>
    <t>321582/83</t>
  </si>
  <si>
    <t>332756/57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</si>
</sst>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&quot;kr&quot;\ #,##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6100"/>
      <name val="Arial"/>
      <family val="2"/>
    </font>
    <font>
      <b/>
      <sz val="11"/>
      <color theme="1"/>
      <name val="Arial"/>
      <family val="2"/>
    </font>
    <font>
      <b/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9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65" fontId="5" fillId="0" borderId="0" xfId="1" applyFont="1"/>
    <xf numFmtId="165" fontId="0" fillId="0" borderId="0" xfId="1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0" fillId="3" borderId="0" xfId="0" applyFill="1"/>
    <xf numFmtId="0" fontId="0" fillId="0" borderId="0" xfId="0" applyFont="1" applyAlignment="1" applyProtection="1">
      <alignment horizontal="center"/>
      <protection locked="0"/>
    </xf>
    <xf numFmtId="164" fontId="2" fillId="2" borderId="0" xfId="1" applyNumberFormat="1" applyFont="1" applyFill="1" applyAlignment="1"/>
    <xf numFmtId="166" fontId="6" fillId="2" borderId="0" xfId="2" applyNumberFormat="1" applyFont="1" applyAlignment="1">
      <alignment horizontal="center" vertical="center"/>
    </xf>
    <xf numFmtId="0" fontId="2" fillId="2" borderId="0" xfId="2" applyAlignment="1">
      <alignment horizontal="center" wrapText="1"/>
    </xf>
    <xf numFmtId="1" fontId="2" fillId="2" borderId="0" xfId="2" applyNumberFormat="1" applyAlignment="1">
      <alignment horizontal="center"/>
    </xf>
    <xf numFmtId="0" fontId="6" fillId="2" borderId="0" xfId="2" applyFont="1" applyAlignment="1">
      <alignment horizontal="center" wrapText="1"/>
    </xf>
    <xf numFmtId="0" fontId="0" fillId="0" borderId="0" xfId="0" applyAlignment="1" applyProtection="1">
      <protection locked="0"/>
    </xf>
    <xf numFmtId="0" fontId="0" fillId="0" borderId="0" xfId="0" applyAlignment="1">
      <alignment horizontal="left"/>
    </xf>
    <xf numFmtId="0" fontId="0" fillId="0" borderId="0" xfId="0" applyFill="1"/>
    <xf numFmtId="1" fontId="2" fillId="0" borderId="0" xfId="2" applyNumberFormat="1" applyFill="1" applyAlignment="1">
      <alignment horizontal="center"/>
    </xf>
    <xf numFmtId="164" fontId="2" fillId="0" borderId="0" xfId="1" applyNumberFormat="1" applyFont="1" applyFill="1" applyAlignment="1"/>
    <xf numFmtId="0" fontId="3" fillId="5" borderId="0" xfId="0" applyFont="1" applyFill="1"/>
    <xf numFmtId="0" fontId="0" fillId="0" borderId="0" xfId="0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</cellXfs>
  <cellStyles count="5">
    <cellStyle name="Comma" xfId="1" builtinId="3"/>
    <cellStyle name="Comma 2" xfId="4"/>
    <cellStyle name="Good" xfId="2" builtinId="26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M38"/>
  <sheetViews>
    <sheetView tabSelected="1" workbookViewId="0">
      <selection activeCell="C38" sqref="C38"/>
    </sheetView>
  </sheetViews>
  <sheetFormatPr defaultColWidth="8" defaultRowHeight="14.25" x14ac:dyDescent="0.2"/>
  <cols>
    <col min="1" max="1" width="10.375" customWidth="1"/>
    <col min="2" max="2" width="45.625" customWidth="1"/>
    <col min="3" max="3" width="11.625" style="2" customWidth="1"/>
    <col min="4" max="4" width="9.875" style="3" customWidth="1"/>
    <col min="5" max="5" width="11.5" style="2" customWidth="1"/>
    <col min="6" max="6" width="10.125" style="2" customWidth="1"/>
    <col min="7" max="7" width="6.25" style="2" hidden="1" customWidth="1"/>
    <col min="8" max="8" width="10.375" style="2" bestFit="1" customWidth="1"/>
    <col min="9" max="9" width="8.375" style="2" customWidth="1"/>
    <col min="10" max="10" width="9.75" style="2" customWidth="1"/>
    <col min="11" max="11" width="13.75" customWidth="1"/>
    <col min="12" max="12" width="14.75" hidden="1" customWidth="1"/>
  </cols>
  <sheetData>
    <row r="2" spans="1:13" ht="19.5" x14ac:dyDescent="0.3">
      <c r="B2" s="1" t="s">
        <v>0</v>
      </c>
    </row>
    <row r="3" spans="1:13" ht="45" customHeight="1" x14ac:dyDescent="0.25">
      <c r="A3" s="4" t="s">
        <v>1</v>
      </c>
      <c r="B3" s="4" t="s">
        <v>21</v>
      </c>
      <c r="C3" s="10" t="s">
        <v>12</v>
      </c>
      <c r="D3" s="10" t="s">
        <v>2</v>
      </c>
      <c r="E3" s="11" t="s">
        <v>13</v>
      </c>
      <c r="F3" s="16" t="s">
        <v>14</v>
      </c>
      <c r="G3" s="10" t="s">
        <v>3</v>
      </c>
      <c r="H3" s="10" t="s">
        <v>15</v>
      </c>
      <c r="I3" s="10"/>
      <c r="J3" s="10" t="s">
        <v>11</v>
      </c>
      <c r="K3" s="18" t="s">
        <v>20</v>
      </c>
      <c r="L3" s="4" t="s">
        <v>3</v>
      </c>
      <c r="M3" s="4"/>
    </row>
    <row r="4" spans="1:13" x14ac:dyDescent="0.2">
      <c r="A4" s="2" t="s">
        <v>36</v>
      </c>
      <c r="B4" t="s">
        <v>35</v>
      </c>
      <c r="C4" s="9">
        <v>1499</v>
      </c>
      <c r="D4" s="6">
        <v>0.25</v>
      </c>
      <c r="E4" s="12">
        <f>C4*0.75</f>
        <v>1124.25</v>
      </c>
      <c r="F4" s="17">
        <f>E4/100*H4</f>
        <v>281.0625</v>
      </c>
      <c r="G4">
        <f>+E4-F4</f>
        <v>843.1875</v>
      </c>
      <c r="H4" s="7">
        <v>25</v>
      </c>
      <c r="I4" s="6"/>
      <c r="J4" s="13"/>
      <c r="K4" s="14">
        <f>+J4*F4</f>
        <v>0</v>
      </c>
      <c r="L4" s="9">
        <f t="shared" ref="L4:L32" si="0">+J4*G4</f>
        <v>0</v>
      </c>
      <c r="M4" s="5"/>
    </row>
    <row r="5" spans="1:13" x14ac:dyDescent="0.2">
      <c r="A5" s="2">
        <v>321559</v>
      </c>
      <c r="B5" t="s">
        <v>4</v>
      </c>
      <c r="C5" s="9">
        <v>1199</v>
      </c>
      <c r="D5" s="6">
        <v>0.25</v>
      </c>
      <c r="E5" s="12">
        <f>C5*0.75</f>
        <v>899.25</v>
      </c>
      <c r="F5" s="17">
        <f t="shared" ref="F5:F32" si="1">E5/100*H5</f>
        <v>224.8125</v>
      </c>
      <c r="G5">
        <f t="shared" ref="G5" si="2">+E5-F5</f>
        <v>674.4375</v>
      </c>
      <c r="H5" s="7">
        <v>25</v>
      </c>
      <c r="I5" s="6"/>
      <c r="J5" s="13"/>
      <c r="K5" s="14">
        <f>+J5*F5</f>
        <v>0</v>
      </c>
      <c r="L5" s="9">
        <f t="shared" si="0"/>
        <v>0</v>
      </c>
      <c r="M5" s="5"/>
    </row>
    <row r="6" spans="1:13" x14ac:dyDescent="0.2">
      <c r="A6" s="2" t="s">
        <v>37</v>
      </c>
      <c r="B6" t="s">
        <v>34</v>
      </c>
      <c r="C6" s="9">
        <v>999</v>
      </c>
      <c r="D6" s="6">
        <v>0.25</v>
      </c>
      <c r="E6" s="12">
        <f>C6*0.75</f>
        <v>749.25</v>
      </c>
      <c r="F6" s="17">
        <f t="shared" si="1"/>
        <v>187.3125</v>
      </c>
      <c r="G6">
        <f>+E6-F6</f>
        <v>561.9375</v>
      </c>
      <c r="H6" s="7">
        <v>25</v>
      </c>
      <c r="I6" s="6"/>
      <c r="J6" s="13"/>
      <c r="K6" s="14">
        <f>+J6*F6</f>
        <v>0</v>
      </c>
      <c r="L6" s="9">
        <f t="shared" si="0"/>
        <v>0</v>
      </c>
      <c r="M6" s="5"/>
    </row>
    <row r="7" spans="1:13" x14ac:dyDescent="0.2">
      <c r="A7" s="2">
        <v>321565</v>
      </c>
      <c r="B7" t="s">
        <v>5</v>
      </c>
      <c r="C7" s="9">
        <v>799</v>
      </c>
      <c r="D7" s="6">
        <v>0.25</v>
      </c>
      <c r="E7" s="12">
        <f>C7*0.75</f>
        <v>599.25</v>
      </c>
      <c r="F7" s="17">
        <f t="shared" si="1"/>
        <v>149.8125</v>
      </c>
      <c r="G7">
        <f t="shared" ref="G7:G10" si="3">+E7-F7</f>
        <v>449.4375</v>
      </c>
      <c r="H7" s="7">
        <v>25</v>
      </c>
      <c r="I7" s="6"/>
      <c r="J7" s="13"/>
      <c r="K7" s="14">
        <f>+J7*F7</f>
        <v>0</v>
      </c>
      <c r="L7" s="9">
        <f t="shared" si="0"/>
        <v>0</v>
      </c>
      <c r="M7" s="5"/>
    </row>
    <row r="8" spans="1:13" x14ac:dyDescent="0.2">
      <c r="A8" s="2"/>
      <c r="C8" s="9"/>
      <c r="D8" s="6"/>
      <c r="E8" s="21"/>
      <c r="F8" s="22">
        <f t="shared" si="1"/>
        <v>0</v>
      </c>
      <c r="G8"/>
      <c r="H8" s="7"/>
      <c r="I8" s="7"/>
      <c r="J8" s="13"/>
      <c r="K8" s="23"/>
      <c r="L8" s="9">
        <f t="shared" si="0"/>
        <v>0</v>
      </c>
      <c r="M8" s="5"/>
    </row>
    <row r="9" spans="1:13" x14ac:dyDescent="0.2">
      <c r="A9" t="s">
        <v>38</v>
      </c>
      <c r="B9" t="s">
        <v>33</v>
      </c>
      <c r="C9" s="9">
        <v>1999</v>
      </c>
      <c r="D9" s="6">
        <v>0.25</v>
      </c>
      <c r="E9" s="12">
        <f>C9*0.75</f>
        <v>1499.25</v>
      </c>
      <c r="F9" s="17">
        <f t="shared" si="1"/>
        <v>149.92500000000001</v>
      </c>
      <c r="G9">
        <f t="shared" si="3"/>
        <v>1349.325</v>
      </c>
      <c r="H9" s="7">
        <v>10</v>
      </c>
      <c r="I9" s="6"/>
      <c r="J9" s="13"/>
      <c r="K9" s="14">
        <f>+J9*F9</f>
        <v>0</v>
      </c>
      <c r="L9" s="9">
        <f t="shared" si="0"/>
        <v>0</v>
      </c>
      <c r="M9" s="5"/>
    </row>
    <row r="10" spans="1:13" x14ac:dyDescent="0.2">
      <c r="A10" s="2">
        <v>321579</v>
      </c>
      <c r="B10" t="s">
        <v>32</v>
      </c>
      <c r="C10" s="9">
        <v>1499</v>
      </c>
      <c r="D10" s="6">
        <v>0.25</v>
      </c>
      <c r="E10" s="12">
        <f>C10*0.75</f>
        <v>1124.25</v>
      </c>
      <c r="F10" s="17">
        <f t="shared" si="1"/>
        <v>112.425</v>
      </c>
      <c r="G10">
        <f t="shared" si="3"/>
        <v>1011.825</v>
      </c>
      <c r="H10" s="7">
        <v>10</v>
      </c>
      <c r="I10" s="6"/>
      <c r="J10" s="13"/>
      <c r="K10" s="14">
        <f>+J10*F10</f>
        <v>0</v>
      </c>
      <c r="L10" s="9">
        <f t="shared" si="0"/>
        <v>0</v>
      </c>
      <c r="M10" s="5"/>
    </row>
    <row r="11" spans="1:13" x14ac:dyDescent="0.2">
      <c r="A11" s="2"/>
      <c r="C11" s="9"/>
      <c r="D11" s="6"/>
      <c r="E11" s="21"/>
      <c r="F11" s="22">
        <f t="shared" si="1"/>
        <v>0</v>
      </c>
      <c r="G11"/>
      <c r="H11" s="7"/>
      <c r="I11" s="7"/>
      <c r="J11" s="13"/>
      <c r="K11" s="14"/>
      <c r="L11" s="9">
        <f t="shared" si="0"/>
        <v>0</v>
      </c>
      <c r="M11" s="5"/>
    </row>
    <row r="12" spans="1:13" x14ac:dyDescent="0.2">
      <c r="A12" s="2" t="s">
        <v>39</v>
      </c>
      <c r="B12" t="s">
        <v>31</v>
      </c>
      <c r="C12" s="9">
        <v>899</v>
      </c>
      <c r="D12" s="6">
        <v>0.25</v>
      </c>
      <c r="E12" s="12">
        <f>C12*0.75</f>
        <v>674.25</v>
      </c>
      <c r="F12" s="17">
        <f t="shared" si="1"/>
        <v>168.5625</v>
      </c>
      <c r="G12">
        <f>+E12-F12</f>
        <v>505.6875</v>
      </c>
      <c r="H12" s="7">
        <v>25</v>
      </c>
      <c r="I12" s="7"/>
      <c r="J12" s="13"/>
      <c r="K12" s="14">
        <f>+J12*F12</f>
        <v>0</v>
      </c>
      <c r="L12" s="9">
        <f t="shared" si="0"/>
        <v>0</v>
      </c>
      <c r="M12" s="5"/>
    </row>
    <row r="13" spans="1:13" x14ac:dyDescent="0.2">
      <c r="A13" s="2">
        <v>321562</v>
      </c>
      <c r="B13" t="s">
        <v>6</v>
      </c>
      <c r="C13" s="9">
        <v>699</v>
      </c>
      <c r="D13" s="6">
        <v>0.25</v>
      </c>
      <c r="E13" s="12">
        <f>C13*0.75</f>
        <v>524.25</v>
      </c>
      <c r="F13" s="17">
        <f t="shared" si="1"/>
        <v>131.0625</v>
      </c>
      <c r="G13">
        <f t="shared" ref="G13:G32" si="4">+E13-F13</f>
        <v>393.1875</v>
      </c>
      <c r="H13" s="7">
        <v>25</v>
      </c>
      <c r="I13" s="7"/>
      <c r="J13" s="13"/>
      <c r="K13" s="14">
        <f>+J13*F13</f>
        <v>0</v>
      </c>
      <c r="L13" s="9">
        <f t="shared" si="0"/>
        <v>0</v>
      </c>
      <c r="M13" s="5"/>
    </row>
    <row r="14" spans="1:13" x14ac:dyDescent="0.2">
      <c r="A14" s="2"/>
      <c r="C14" s="9"/>
      <c r="D14" s="6"/>
      <c r="E14" s="21"/>
      <c r="F14" s="22">
        <f t="shared" si="1"/>
        <v>0</v>
      </c>
      <c r="G14"/>
      <c r="H14" s="7"/>
      <c r="I14" s="7"/>
      <c r="J14" s="13"/>
      <c r="K14" s="23"/>
      <c r="L14" s="9">
        <f t="shared" si="0"/>
        <v>0</v>
      </c>
      <c r="M14" s="5"/>
    </row>
    <row r="15" spans="1:13" x14ac:dyDescent="0.2">
      <c r="A15" s="2" t="s">
        <v>41</v>
      </c>
      <c r="B15" t="s">
        <v>40</v>
      </c>
      <c r="C15" s="9">
        <v>2599</v>
      </c>
      <c r="D15" s="6">
        <v>0.25</v>
      </c>
      <c r="E15" s="12">
        <f t="shared" ref="E15:E29" si="5">C15*0.75</f>
        <v>1949.25</v>
      </c>
      <c r="F15" s="17">
        <f t="shared" si="1"/>
        <v>584.77499999999998</v>
      </c>
      <c r="G15">
        <f t="shared" si="4"/>
        <v>1364.4749999999999</v>
      </c>
      <c r="H15" s="7">
        <v>30</v>
      </c>
      <c r="I15" s="7"/>
      <c r="J15" s="13"/>
      <c r="K15" s="14">
        <f t="shared" ref="K15:K29" si="6">+J15*F15</f>
        <v>0</v>
      </c>
      <c r="L15" s="9">
        <f t="shared" si="0"/>
        <v>0</v>
      </c>
      <c r="M15" s="5"/>
    </row>
    <row r="16" spans="1:13" x14ac:dyDescent="0.2">
      <c r="A16" s="2" t="s">
        <v>43</v>
      </c>
      <c r="B16" t="s">
        <v>42</v>
      </c>
      <c r="C16" s="9">
        <v>1999</v>
      </c>
      <c r="D16" s="6">
        <v>0.25</v>
      </c>
      <c r="E16" s="12">
        <f t="shared" si="5"/>
        <v>1499.25</v>
      </c>
      <c r="F16" s="17">
        <f t="shared" si="1"/>
        <v>449.77499999999998</v>
      </c>
      <c r="G16">
        <f t="shared" si="4"/>
        <v>1049.4749999999999</v>
      </c>
      <c r="H16" s="7">
        <v>30</v>
      </c>
      <c r="I16" s="7"/>
      <c r="J16" s="13"/>
      <c r="K16" s="14">
        <f t="shared" si="6"/>
        <v>0</v>
      </c>
      <c r="L16" s="9">
        <f t="shared" si="0"/>
        <v>0</v>
      </c>
      <c r="M16" s="5"/>
    </row>
    <row r="17" spans="1:13" x14ac:dyDescent="0.2">
      <c r="A17" s="2">
        <v>321567</v>
      </c>
      <c r="B17" t="s">
        <v>7</v>
      </c>
      <c r="C17" s="9">
        <v>1999</v>
      </c>
      <c r="D17" s="6">
        <v>0.25</v>
      </c>
      <c r="E17" s="12">
        <f t="shared" si="5"/>
        <v>1499.25</v>
      </c>
      <c r="F17" s="17">
        <f t="shared" si="1"/>
        <v>449.77499999999998</v>
      </c>
      <c r="G17">
        <f t="shared" si="4"/>
        <v>1049.4749999999999</v>
      </c>
      <c r="H17" s="7">
        <v>30</v>
      </c>
      <c r="I17" s="7"/>
      <c r="J17" s="13"/>
      <c r="K17" s="14">
        <f t="shared" si="6"/>
        <v>0</v>
      </c>
      <c r="L17" s="9">
        <f t="shared" si="0"/>
        <v>0</v>
      </c>
      <c r="M17" s="5"/>
    </row>
    <row r="18" spans="1:13" x14ac:dyDescent="0.2">
      <c r="A18" s="2">
        <v>321568</v>
      </c>
      <c r="B18" t="s">
        <v>44</v>
      </c>
      <c r="C18" s="9">
        <v>1999</v>
      </c>
      <c r="D18" s="6">
        <v>0.25</v>
      </c>
      <c r="E18" s="12">
        <f t="shared" si="5"/>
        <v>1499.25</v>
      </c>
      <c r="F18" s="17">
        <f t="shared" si="1"/>
        <v>449.77499999999998</v>
      </c>
      <c r="G18">
        <f t="shared" si="4"/>
        <v>1049.4749999999999</v>
      </c>
      <c r="H18" s="7">
        <v>30</v>
      </c>
      <c r="I18" s="7"/>
      <c r="J18" s="13"/>
      <c r="K18" s="14">
        <f t="shared" si="6"/>
        <v>0</v>
      </c>
      <c r="L18" s="9">
        <f t="shared" si="0"/>
        <v>0</v>
      </c>
      <c r="M18" s="5"/>
    </row>
    <row r="19" spans="1:13" x14ac:dyDescent="0.2">
      <c r="A19" s="2">
        <v>321570</v>
      </c>
      <c r="B19" t="s">
        <v>8</v>
      </c>
      <c r="C19" s="9">
        <v>1499</v>
      </c>
      <c r="D19" s="6">
        <v>0.25</v>
      </c>
      <c r="E19" s="12">
        <f t="shared" si="5"/>
        <v>1124.25</v>
      </c>
      <c r="F19" s="17">
        <f t="shared" si="1"/>
        <v>337.27499999999998</v>
      </c>
      <c r="G19">
        <f t="shared" si="4"/>
        <v>786.97500000000002</v>
      </c>
      <c r="H19" s="7">
        <v>30</v>
      </c>
      <c r="I19" s="7"/>
      <c r="J19" s="13"/>
      <c r="K19" s="14">
        <f t="shared" si="6"/>
        <v>0</v>
      </c>
      <c r="L19" s="9">
        <f t="shared" si="0"/>
        <v>0</v>
      </c>
      <c r="M19" s="5"/>
    </row>
    <row r="20" spans="1:13" x14ac:dyDescent="0.2">
      <c r="A20" s="2">
        <v>333096</v>
      </c>
      <c r="B20" s="20" t="s">
        <v>22</v>
      </c>
      <c r="C20" s="9">
        <v>899</v>
      </c>
      <c r="D20" s="6">
        <v>0.25</v>
      </c>
      <c r="E20" s="12">
        <f>C20*0.75</f>
        <v>674.25</v>
      </c>
      <c r="F20" s="17">
        <f>E20/100*H20</f>
        <v>202.27499999999998</v>
      </c>
      <c r="G20"/>
      <c r="H20" s="7">
        <v>30</v>
      </c>
      <c r="I20" s="7"/>
      <c r="J20" s="13"/>
      <c r="K20" s="14">
        <f>+J20*F20</f>
        <v>0</v>
      </c>
      <c r="L20" s="9"/>
      <c r="M20" s="5"/>
    </row>
    <row r="21" spans="1:13" x14ac:dyDescent="0.2">
      <c r="A21" s="2">
        <v>333099</v>
      </c>
      <c r="B21" s="20" t="s">
        <v>23</v>
      </c>
      <c r="C21" s="9">
        <v>599</v>
      </c>
      <c r="D21" s="6">
        <v>0.25</v>
      </c>
      <c r="E21" s="12">
        <f>C21*0.75</f>
        <v>449.25</v>
      </c>
      <c r="F21" s="17">
        <f>E21/100*H21</f>
        <v>134.77499999999998</v>
      </c>
      <c r="G21"/>
      <c r="H21" s="7">
        <v>30</v>
      </c>
      <c r="I21" s="7"/>
      <c r="J21" s="13"/>
      <c r="K21" s="14">
        <f>+J21*F21</f>
        <v>0</v>
      </c>
      <c r="L21" s="9"/>
      <c r="M21" s="5"/>
    </row>
    <row r="22" spans="1:13" x14ac:dyDescent="0.2">
      <c r="A22" s="2"/>
      <c r="C22" s="9"/>
      <c r="D22" s="6"/>
      <c r="E22" s="12"/>
      <c r="F22" s="17"/>
      <c r="G22"/>
      <c r="H22" s="7"/>
      <c r="I22" s="7"/>
      <c r="J22" s="13"/>
      <c r="K22" s="14"/>
      <c r="L22" s="9"/>
      <c r="M22" s="5"/>
    </row>
    <row r="23" spans="1:13" x14ac:dyDescent="0.2">
      <c r="A23" s="2" t="s">
        <v>45</v>
      </c>
      <c r="B23" t="s">
        <v>27</v>
      </c>
      <c r="C23" s="9">
        <v>449</v>
      </c>
      <c r="D23" s="6">
        <v>0.25</v>
      </c>
      <c r="E23" s="12">
        <f>C23*0.75</f>
        <v>336.75</v>
      </c>
      <c r="F23" s="17">
        <f>E23/100*H23</f>
        <v>101.02500000000001</v>
      </c>
      <c r="G23"/>
      <c r="H23" s="7">
        <v>30</v>
      </c>
      <c r="I23" s="7"/>
      <c r="J23" s="13"/>
      <c r="K23" s="14">
        <f>+J23*F23</f>
        <v>0</v>
      </c>
      <c r="L23" s="9"/>
      <c r="M23" s="5"/>
    </row>
    <row r="24" spans="1:13" x14ac:dyDescent="0.2">
      <c r="A24" s="2" t="s">
        <v>47</v>
      </c>
      <c r="B24" t="s">
        <v>29</v>
      </c>
      <c r="C24" s="9">
        <v>399</v>
      </c>
      <c r="D24" s="6">
        <v>0.25</v>
      </c>
      <c r="E24" s="12">
        <f t="shared" si="5"/>
        <v>299.25</v>
      </c>
      <c r="F24" s="17">
        <f t="shared" si="1"/>
        <v>89.775000000000006</v>
      </c>
      <c r="G24"/>
      <c r="H24" s="7">
        <v>30</v>
      </c>
      <c r="I24" s="7"/>
      <c r="J24" s="13"/>
      <c r="K24" s="14">
        <f t="shared" si="6"/>
        <v>0</v>
      </c>
      <c r="L24" s="9"/>
      <c r="M24" s="5"/>
    </row>
    <row r="25" spans="1:13" x14ac:dyDescent="0.2">
      <c r="A25" s="2" t="s">
        <v>46</v>
      </c>
      <c r="B25" t="s">
        <v>28</v>
      </c>
      <c r="C25" s="9">
        <v>799</v>
      </c>
      <c r="D25" s="6">
        <v>0.25</v>
      </c>
      <c r="E25" s="12">
        <f t="shared" si="5"/>
        <v>599.25</v>
      </c>
      <c r="F25" s="17">
        <f t="shared" si="1"/>
        <v>179.77499999999998</v>
      </c>
      <c r="G25"/>
      <c r="H25" s="7">
        <v>30</v>
      </c>
      <c r="I25" s="7"/>
      <c r="J25" s="13"/>
      <c r="K25" s="14">
        <f t="shared" si="6"/>
        <v>0</v>
      </c>
      <c r="L25" s="9"/>
      <c r="M25" s="5"/>
    </row>
    <row r="26" spans="1:13" x14ac:dyDescent="0.2">
      <c r="A26" s="2" t="s">
        <v>48</v>
      </c>
      <c r="B26" t="s">
        <v>30</v>
      </c>
      <c r="C26" s="9">
        <v>699</v>
      </c>
      <c r="D26" s="6">
        <v>0.25</v>
      </c>
      <c r="E26" s="12">
        <f t="shared" si="5"/>
        <v>524.25</v>
      </c>
      <c r="F26" s="17">
        <f t="shared" si="1"/>
        <v>157.27499999999998</v>
      </c>
      <c r="G26"/>
      <c r="H26" s="7">
        <v>30</v>
      </c>
      <c r="I26" s="7"/>
      <c r="J26" s="13"/>
      <c r="K26" s="14">
        <f t="shared" si="6"/>
        <v>0</v>
      </c>
      <c r="L26" s="9"/>
      <c r="M26" s="5"/>
    </row>
    <row r="27" spans="1:13" x14ac:dyDescent="0.2">
      <c r="A27" s="2">
        <v>332751</v>
      </c>
      <c r="B27" s="20" t="s">
        <v>24</v>
      </c>
      <c r="C27" s="9">
        <v>399</v>
      </c>
      <c r="D27" s="6">
        <v>0.25</v>
      </c>
      <c r="E27" s="12">
        <f t="shared" si="5"/>
        <v>299.25</v>
      </c>
      <c r="F27" s="17">
        <f t="shared" si="1"/>
        <v>89.775000000000006</v>
      </c>
      <c r="G27"/>
      <c r="H27" s="7">
        <v>30</v>
      </c>
      <c r="I27" s="7"/>
      <c r="J27" s="13"/>
      <c r="K27" s="14">
        <f t="shared" si="6"/>
        <v>0</v>
      </c>
      <c r="L27" s="9"/>
      <c r="M27" s="5"/>
    </row>
    <row r="28" spans="1:13" x14ac:dyDescent="0.2">
      <c r="A28" s="2">
        <v>332755</v>
      </c>
      <c r="B28" s="20" t="s">
        <v>25</v>
      </c>
      <c r="C28" s="9">
        <v>799</v>
      </c>
      <c r="D28" s="6">
        <v>0.25</v>
      </c>
      <c r="E28" s="12">
        <f t="shared" si="5"/>
        <v>599.25</v>
      </c>
      <c r="F28" s="17">
        <f t="shared" si="1"/>
        <v>179.77499999999998</v>
      </c>
      <c r="G28"/>
      <c r="H28" s="7">
        <v>30</v>
      </c>
      <c r="I28" s="7"/>
      <c r="J28" s="13"/>
      <c r="K28" s="14">
        <f t="shared" si="6"/>
        <v>0</v>
      </c>
      <c r="L28" s="9"/>
      <c r="M28" s="5"/>
    </row>
    <row r="29" spans="1:13" x14ac:dyDescent="0.2">
      <c r="A29" s="2">
        <v>332758</v>
      </c>
      <c r="B29" s="20" t="s">
        <v>26</v>
      </c>
      <c r="C29" s="9">
        <v>699</v>
      </c>
      <c r="D29" s="6">
        <v>0.25</v>
      </c>
      <c r="E29" s="12">
        <f t="shared" si="5"/>
        <v>524.25</v>
      </c>
      <c r="F29" s="17">
        <f t="shared" si="1"/>
        <v>157.27499999999998</v>
      </c>
      <c r="G29"/>
      <c r="H29" s="7">
        <v>30</v>
      </c>
      <c r="I29" s="7"/>
      <c r="J29" s="13"/>
      <c r="K29" s="14">
        <f t="shared" si="6"/>
        <v>0</v>
      </c>
      <c r="L29" s="9"/>
      <c r="M29" s="5"/>
    </row>
    <row r="30" spans="1:13" x14ac:dyDescent="0.2">
      <c r="A30" s="2"/>
      <c r="C30" s="9"/>
      <c r="D30" s="6"/>
      <c r="E30" s="21"/>
      <c r="F30" s="22"/>
      <c r="G30"/>
      <c r="H30" s="7"/>
      <c r="I30" s="7"/>
      <c r="J30" s="13"/>
      <c r="K30" s="23"/>
      <c r="L30" s="9">
        <f t="shared" si="0"/>
        <v>0</v>
      </c>
      <c r="M30" s="5"/>
    </row>
    <row r="31" spans="1:13" x14ac:dyDescent="0.2">
      <c r="A31" s="2">
        <v>321571</v>
      </c>
      <c r="B31" t="s">
        <v>9</v>
      </c>
      <c r="C31" s="9">
        <v>249</v>
      </c>
      <c r="D31" s="6">
        <v>0.25</v>
      </c>
      <c r="E31" s="12">
        <f>C31*0.75</f>
        <v>186.75</v>
      </c>
      <c r="F31" s="17">
        <f t="shared" si="1"/>
        <v>37.35</v>
      </c>
      <c r="G31">
        <f t="shared" si="4"/>
        <v>149.4</v>
      </c>
      <c r="H31" s="7">
        <v>20</v>
      </c>
      <c r="I31" s="7"/>
      <c r="J31" s="13"/>
      <c r="K31" s="14">
        <f>+J31*F31</f>
        <v>0</v>
      </c>
      <c r="L31" s="9">
        <f t="shared" si="0"/>
        <v>0</v>
      </c>
      <c r="M31" s="5"/>
    </row>
    <row r="32" spans="1:13" x14ac:dyDescent="0.2">
      <c r="A32" s="2">
        <v>321572</v>
      </c>
      <c r="B32" t="s">
        <v>10</v>
      </c>
      <c r="C32" s="9">
        <v>239</v>
      </c>
      <c r="D32" s="6">
        <v>0.25</v>
      </c>
      <c r="E32" s="12">
        <f>C32*0.75</f>
        <v>179.25</v>
      </c>
      <c r="F32" s="17">
        <f t="shared" si="1"/>
        <v>35.85</v>
      </c>
      <c r="G32">
        <f t="shared" si="4"/>
        <v>143.4</v>
      </c>
      <c r="H32" s="7">
        <v>20</v>
      </c>
      <c r="I32" s="7"/>
      <c r="J32" s="13"/>
      <c r="K32" s="14">
        <f>+J32*F32</f>
        <v>0</v>
      </c>
      <c r="L32" s="9">
        <f t="shared" si="0"/>
        <v>0</v>
      </c>
      <c r="M32" s="5"/>
    </row>
    <row r="33" spans="2:12" ht="15" x14ac:dyDescent="0.25">
      <c r="H33" s="7"/>
      <c r="K33" s="15">
        <f>SUM(K4:K32)</f>
        <v>0</v>
      </c>
      <c r="L33" s="8">
        <f>SUM(L4:L32)</f>
        <v>0</v>
      </c>
    </row>
    <row r="35" spans="2:12" x14ac:dyDescent="0.2">
      <c r="B35" t="s">
        <v>16</v>
      </c>
      <c r="C35" s="26"/>
      <c r="D35" s="26"/>
      <c r="E35"/>
      <c r="F35"/>
      <c r="G35"/>
      <c r="H35"/>
      <c r="I35"/>
      <c r="J35"/>
    </row>
    <row r="36" spans="2:12" x14ac:dyDescent="0.2">
      <c r="B36" t="s">
        <v>18</v>
      </c>
      <c r="C36" s="25"/>
      <c r="D36" s="25"/>
      <c r="E36" s="25"/>
      <c r="F36" s="25"/>
      <c r="G36" s="19"/>
      <c r="H36" s="19"/>
      <c r="I36" s="19"/>
      <c r="J36" s="19"/>
      <c r="K36" s="19"/>
    </row>
    <row r="37" spans="2:12" x14ac:dyDescent="0.2">
      <c r="B37" t="s">
        <v>19</v>
      </c>
      <c r="C37" s="25"/>
      <c r="D37" s="25"/>
      <c r="E37" s="25"/>
      <c r="F37" s="25"/>
      <c r="G37" s="25"/>
      <c r="H37" s="25"/>
      <c r="I37" s="25"/>
      <c r="J37" s="25"/>
      <c r="K37" s="25"/>
    </row>
    <row r="38" spans="2:12" ht="15" x14ac:dyDescent="0.25">
      <c r="B38" s="24" t="s">
        <v>17</v>
      </c>
    </row>
  </sheetData>
  <sheetProtection algorithmName="SHA-512" hashValue="24BTqfHEYehhRmWna2kGKgayw6YM8LZnW2H6CUvNBpSPpcunEX1ckhC23//oJmIOyqfLnFmatbsDphEVWKpMsQ==" saltValue="KkJuV3s8ONG63uhuEH9uUg==" spinCount="100000" sheet="1" objects="1" scenarios="1"/>
  <protectedRanges>
    <protectedRange sqref="C35:K37" name="Range2"/>
    <protectedRange sqref="J4:J32" name="Range1"/>
  </protectedRanges>
  <mergeCells count="3">
    <mergeCell ref="C37:K37"/>
    <mergeCell ref="C35:D35"/>
    <mergeCell ref="C36:F3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Voith Group of Companies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Hellesvik, Mona</dc:creator>
  <cp:lastModifiedBy>Hellesvik, Mona</cp:lastModifiedBy>
  <cp:lastPrinted>2019-03-07T12:56:58Z</cp:lastPrinted>
  <dcterms:created xsi:type="dcterms:W3CDTF">2019-03-07T08:13:42Z</dcterms:created>
  <dcterms:modified xsi:type="dcterms:W3CDTF">2019-08-30T14:08:27Z</dcterms:modified>
</cp:coreProperties>
</file>