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navno-my.sharepoint.com/personal/kjetil_fosse_nav_no/Documents/Privat/Privat/Porsgrunn Disksportklubb/Mellomlagring/Årsmøtepapirer 24 PDF/"/>
    </mc:Choice>
  </mc:AlternateContent>
  <xr:revisionPtr revIDLastSave="0" documentId="8_{D6294DB1-EE91-4E2E-B84B-1719A9FFA91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Regnskap PDSK 2024 " sheetId="2" r:id="rId1"/>
    <sheet name="Balanse" sheetId="6" r:id="rId2"/>
    <sheet name="Noter" sheetId="7" r:id="rId3"/>
    <sheet name="Inntekter" sheetId="3" r:id="rId4"/>
    <sheet name="Utgifter" sheetId="4" r:id="rId5"/>
    <sheet name="Renter og gebyrer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6" l="1"/>
  <c r="G82" i="7"/>
  <c r="F82" i="7"/>
  <c r="I54" i="2" l="1"/>
  <c r="I61" i="2" l="1"/>
  <c r="H54" i="2"/>
  <c r="H22" i="2"/>
  <c r="H56" i="2" l="1"/>
  <c r="H63" i="2" s="1"/>
  <c r="G66" i="7" l="1"/>
  <c r="F66" i="7"/>
  <c r="G53" i="7"/>
  <c r="F53" i="7"/>
  <c r="G44" i="7"/>
  <c r="F44" i="7"/>
  <c r="G34" i="7"/>
  <c r="F34" i="7"/>
  <c r="C35" i="2" l="1"/>
  <c r="C34" i="2" s="1"/>
  <c r="D42" i="4"/>
  <c r="E42" i="4"/>
  <c r="F42" i="4"/>
  <c r="G42" i="4"/>
  <c r="C42" i="4"/>
  <c r="D61" i="4"/>
  <c r="E61" i="4"/>
  <c r="F61" i="4"/>
  <c r="G61" i="4"/>
  <c r="C61" i="4"/>
  <c r="G34" i="2"/>
  <c r="F34" i="2"/>
  <c r="E34" i="2"/>
  <c r="D34" i="2"/>
  <c r="I34" i="2" l="1"/>
  <c r="H61" i="4"/>
  <c r="C78" i="3" l="1"/>
  <c r="C18" i="2"/>
  <c r="C99" i="3"/>
  <c r="C152" i="4" l="1"/>
  <c r="C127" i="4"/>
  <c r="C121" i="4" l="1"/>
  <c r="C90" i="4"/>
  <c r="C77" i="4"/>
  <c r="C65" i="4"/>
  <c r="G4" i="4"/>
  <c r="F4" i="4"/>
  <c r="E4" i="4"/>
  <c r="D4" i="4"/>
  <c r="C45" i="3"/>
  <c r="C24" i="3"/>
  <c r="C30" i="3"/>
  <c r="C11" i="3"/>
  <c r="D4" i="3"/>
  <c r="C4" i="5"/>
  <c r="H4" i="5" s="1"/>
  <c r="C13" i="5"/>
  <c r="D24" i="3"/>
  <c r="E24" i="3"/>
  <c r="F24" i="3"/>
  <c r="G24" i="3"/>
  <c r="H40" i="3" l="1"/>
  <c r="H41" i="3"/>
  <c r="D11" i="3" l="1"/>
  <c r="E11" i="3"/>
  <c r="F11" i="3"/>
  <c r="G11" i="3"/>
  <c r="E152" i="4"/>
  <c r="F152" i="4"/>
  <c r="G152" i="4"/>
  <c r="D152" i="4"/>
  <c r="H42" i="3"/>
  <c r="C4" i="4"/>
  <c r="H4" i="4" s="1"/>
  <c r="F127" i="4"/>
  <c r="D127" i="4"/>
  <c r="D90" i="4"/>
  <c r="D50" i="2" l="1"/>
  <c r="E65" i="4" l="1"/>
  <c r="G46" i="2"/>
  <c r="F46" i="2"/>
  <c r="E46" i="2"/>
  <c r="D46" i="2"/>
  <c r="C4" i="3" l="1"/>
  <c r="D7" i="2" l="1"/>
  <c r="E7" i="2"/>
  <c r="F7" i="2"/>
  <c r="G7" i="2"/>
  <c r="E127" i="4"/>
  <c r="G127" i="4"/>
  <c r="F17" i="6"/>
  <c r="E17" i="6"/>
  <c r="F10" i="6"/>
  <c r="F13" i="6" s="1"/>
  <c r="E10" i="6"/>
  <c r="E14" i="6" s="1"/>
  <c r="E19" i="6" l="1"/>
  <c r="F14" i="6"/>
  <c r="F19" i="6" s="1"/>
  <c r="E11" i="6"/>
  <c r="F11" i="6"/>
  <c r="E21" i="6" l="1"/>
  <c r="F21" i="6"/>
  <c r="C19" i="2" l="1"/>
  <c r="D121" i="4"/>
  <c r="E121" i="4"/>
  <c r="F121" i="4"/>
  <c r="G121" i="4"/>
  <c r="D44" i="2"/>
  <c r="D43" i="2" s="1"/>
  <c r="E90" i="4"/>
  <c r="E44" i="2" s="1"/>
  <c r="E43" i="2" s="1"/>
  <c r="F90" i="4"/>
  <c r="F44" i="2" s="1"/>
  <c r="F43" i="2" s="1"/>
  <c r="G90" i="4"/>
  <c r="G44" i="2" s="1"/>
  <c r="G43" i="2" s="1"/>
  <c r="C38" i="2"/>
  <c r="C37" i="2" s="1"/>
  <c r="D158" i="4"/>
  <c r="C158" i="4"/>
  <c r="E158" i="4"/>
  <c r="E52" i="2" s="1"/>
  <c r="F158" i="4"/>
  <c r="G158" i="4"/>
  <c r="G52" i="2" s="1"/>
  <c r="D77" i="4"/>
  <c r="D41" i="2" s="1"/>
  <c r="D40" i="2" s="1"/>
  <c r="E77" i="4"/>
  <c r="E41" i="2" s="1"/>
  <c r="E40" i="2" s="1"/>
  <c r="F77" i="4"/>
  <c r="F41" i="2" s="1"/>
  <c r="F40" i="2" s="1"/>
  <c r="G77" i="4"/>
  <c r="G41" i="2" s="1"/>
  <c r="G40" i="2" s="1"/>
  <c r="D51" i="2"/>
  <c r="F26" i="2"/>
  <c r="F25" i="2" s="1"/>
  <c r="C26" i="2"/>
  <c r="C25" i="2" s="1"/>
  <c r="E50" i="2"/>
  <c r="F50" i="2"/>
  <c r="G51" i="2"/>
  <c r="C51" i="2"/>
  <c r="D38" i="4"/>
  <c r="D29" i="2" s="1"/>
  <c r="D28" i="2" s="1"/>
  <c r="E38" i="4"/>
  <c r="E29" i="2" s="1"/>
  <c r="F38" i="4"/>
  <c r="F29" i="2" s="1"/>
  <c r="G38" i="4"/>
  <c r="G29" i="2" s="1"/>
  <c r="D32" i="2"/>
  <c r="E32" i="2"/>
  <c r="E31" i="2" s="1"/>
  <c r="F32" i="2"/>
  <c r="G32" i="2"/>
  <c r="C32" i="2"/>
  <c r="C31" i="2" s="1"/>
  <c r="E26" i="2"/>
  <c r="G26" i="2"/>
  <c r="G13" i="5"/>
  <c r="G61" i="2" s="1"/>
  <c r="F13" i="5"/>
  <c r="F61" i="2" s="1"/>
  <c r="E13" i="5"/>
  <c r="E61" i="2" s="1"/>
  <c r="D13" i="5"/>
  <c r="D61" i="2" s="1"/>
  <c r="C61" i="2"/>
  <c r="G9" i="5"/>
  <c r="G60" i="2" s="1"/>
  <c r="F9" i="5"/>
  <c r="F60" i="2" s="1"/>
  <c r="E9" i="5"/>
  <c r="E60" i="2" s="1"/>
  <c r="D9" i="5"/>
  <c r="D60" i="2" s="1"/>
  <c r="C9" i="5"/>
  <c r="C60" i="2" s="1"/>
  <c r="G4" i="5"/>
  <c r="G59" i="2" s="1"/>
  <c r="F4" i="5"/>
  <c r="F59" i="2" s="1"/>
  <c r="E4" i="5"/>
  <c r="E59" i="2" s="1"/>
  <c r="D4" i="5"/>
  <c r="D59" i="2" s="1"/>
  <c r="C59" i="2"/>
  <c r="C6" i="2"/>
  <c r="C20" i="2"/>
  <c r="C36" i="3"/>
  <c r="H36" i="3" s="1"/>
  <c r="C7" i="2"/>
  <c r="C16" i="2"/>
  <c r="C14" i="2" s="1"/>
  <c r="C11" i="2"/>
  <c r="D9" i="2"/>
  <c r="D8" i="2" s="1"/>
  <c r="E9" i="2"/>
  <c r="E8" i="2" s="1"/>
  <c r="F9" i="2"/>
  <c r="F8" i="2" s="1"/>
  <c r="G9" i="2"/>
  <c r="G8" i="2" s="1"/>
  <c r="C9" i="2"/>
  <c r="G65" i="4"/>
  <c r="G38" i="2" s="1"/>
  <c r="F65" i="4"/>
  <c r="F38" i="2" s="1"/>
  <c r="E38" i="2"/>
  <c r="D65" i="4"/>
  <c r="D38" i="2" s="1"/>
  <c r="C38" i="4"/>
  <c r="C29" i="2" s="1"/>
  <c r="D78" i="3"/>
  <c r="E78" i="3"/>
  <c r="F78" i="3"/>
  <c r="G78" i="3"/>
  <c r="D45" i="3"/>
  <c r="E45" i="3"/>
  <c r="F45" i="3"/>
  <c r="G45" i="3"/>
  <c r="H39" i="3"/>
  <c r="H23" i="3"/>
  <c r="H29" i="3"/>
  <c r="D30" i="3"/>
  <c r="E30" i="3"/>
  <c r="F30" i="3"/>
  <c r="G30" i="3"/>
  <c r="D6" i="2"/>
  <c r="D5" i="2" s="1"/>
  <c r="E4" i="3"/>
  <c r="E6" i="2" s="1"/>
  <c r="E5" i="2" s="1"/>
  <c r="F4" i="3"/>
  <c r="F6" i="2" s="1"/>
  <c r="F5" i="2" s="1"/>
  <c r="G4" i="3"/>
  <c r="G6" i="2" s="1"/>
  <c r="G5" i="2" s="1"/>
  <c r="C52" i="2" l="1"/>
  <c r="C126" i="4"/>
  <c r="D52" i="2"/>
  <c r="D49" i="2" s="1"/>
  <c r="D126" i="4"/>
  <c r="F52" i="2"/>
  <c r="F126" i="4"/>
  <c r="C5" i="2"/>
  <c r="I5" i="2" s="1"/>
  <c r="D26" i="2"/>
  <c r="D25" i="2" s="1"/>
  <c r="C50" i="2"/>
  <c r="E126" i="4"/>
  <c r="H90" i="4"/>
  <c r="H121" i="4"/>
  <c r="C47" i="2" s="1"/>
  <c r="C46" i="2" s="1"/>
  <c r="I46" i="2" s="1"/>
  <c r="C41" i="2"/>
  <c r="C40" i="2" s="1"/>
  <c r="C44" i="2"/>
  <c r="C43" i="2" s="1"/>
  <c r="H158" i="4"/>
  <c r="F51" i="2"/>
  <c r="E51" i="2"/>
  <c r="E49" i="2" s="1"/>
  <c r="I59" i="2"/>
  <c r="I60" i="2"/>
  <c r="G37" i="2"/>
  <c r="F37" i="2"/>
  <c r="D37" i="2"/>
  <c r="E37" i="2"/>
  <c r="H42" i="4"/>
  <c r="H13" i="5"/>
  <c r="H9" i="5"/>
  <c r="H38" i="4"/>
  <c r="H77" i="4"/>
  <c r="H65" i="4"/>
  <c r="H78" i="3"/>
  <c r="C13" i="2"/>
  <c r="H30" i="3"/>
  <c r="C12" i="2"/>
  <c r="H45" i="3"/>
  <c r="H11" i="3"/>
  <c r="H4" i="3"/>
  <c r="C28" i="2"/>
  <c r="G25" i="2"/>
  <c r="E25" i="2"/>
  <c r="F22" i="2"/>
  <c r="D22" i="2"/>
  <c r="E22" i="2"/>
  <c r="G22" i="2"/>
  <c r="I14" i="2"/>
  <c r="D31" i="2"/>
  <c r="F31" i="2"/>
  <c r="G31" i="2"/>
  <c r="E28" i="2"/>
  <c r="F28" i="2"/>
  <c r="G28" i="2"/>
  <c r="I20" i="2"/>
  <c r="I19" i="2"/>
  <c r="C49" i="2" l="1"/>
  <c r="C54" i="2" s="1"/>
  <c r="F49" i="2"/>
  <c r="F54" i="2" s="1"/>
  <c r="F56" i="2" s="1"/>
  <c r="F63" i="2" s="1"/>
  <c r="E54" i="2"/>
  <c r="E56" i="2" s="1"/>
  <c r="E63" i="2" s="1"/>
  <c r="D54" i="2"/>
  <c r="G126" i="4"/>
  <c r="H126" i="4" s="1"/>
  <c r="H166" i="4" s="1"/>
  <c r="I25" i="2"/>
  <c r="G50" i="2"/>
  <c r="I28" i="2"/>
  <c r="I31" i="2"/>
  <c r="G49" i="2" l="1"/>
  <c r="D56" i="2"/>
  <c r="D63" i="2" s="1"/>
  <c r="I37" i="2"/>
  <c r="G54" i="2" l="1"/>
  <c r="G56" i="2" s="1"/>
  <c r="G63" i="2" s="1"/>
  <c r="I49" i="2"/>
  <c r="I40" i="2"/>
  <c r="I43" i="2"/>
  <c r="H24" i="3" l="1"/>
  <c r="H94" i="3" s="1"/>
  <c r="C10" i="2"/>
  <c r="C8" i="2" s="1"/>
  <c r="I8" i="2" s="1"/>
  <c r="I22" i="2" s="1"/>
  <c r="I56" i="2" s="1"/>
  <c r="I63" i="2" s="1"/>
  <c r="C22" i="2" l="1"/>
  <c r="C56" i="2" s="1"/>
  <c r="C63" i="2" s="1"/>
</calcChain>
</file>

<file path=xl/sharedStrings.xml><?xml version="1.0" encoding="utf-8"?>
<sst xmlns="http://schemas.openxmlformats.org/spreadsheetml/2006/main" count="555" uniqueCount="443">
  <si>
    <t>PDSK</t>
  </si>
  <si>
    <t>Diskgolf</t>
  </si>
  <si>
    <t>Ultimate</t>
  </si>
  <si>
    <t>Heistad</t>
  </si>
  <si>
    <t>Kjølnes</t>
  </si>
  <si>
    <t>INNTEKTER:</t>
  </si>
  <si>
    <t>SUM INNTEKTER</t>
  </si>
  <si>
    <t>SUM KOSTNADER</t>
  </si>
  <si>
    <t>Salgs og sponsorinntekter</t>
  </si>
  <si>
    <t>Offentlige tilskudd</t>
  </si>
  <si>
    <t>Andre tilskudd</t>
  </si>
  <si>
    <t>Medlemskontingenter</t>
  </si>
  <si>
    <t>Annen driftsrelatert inntekt</t>
  </si>
  <si>
    <t>KOSTNADER</t>
  </si>
  <si>
    <t>Varekostnader</t>
  </si>
  <si>
    <t>Innkjøp av utstyr</t>
  </si>
  <si>
    <t>Varer til videresalg</t>
  </si>
  <si>
    <t>Leie av lokaler (sum)</t>
  </si>
  <si>
    <t>Klubbtur</t>
  </si>
  <si>
    <t>Gaver og premier</t>
  </si>
  <si>
    <t>Inkluderingsmidler</t>
  </si>
  <si>
    <t>Grasrot</t>
  </si>
  <si>
    <t>Momskompensasjon</t>
  </si>
  <si>
    <t>Kiosksalg</t>
  </si>
  <si>
    <t>Sponsoravtaler</t>
  </si>
  <si>
    <t>Søknader</t>
  </si>
  <si>
    <t>Medlemskontingenter lisens NAIF</t>
  </si>
  <si>
    <t>TOTALT</t>
  </si>
  <si>
    <t>INNTEKTER</t>
  </si>
  <si>
    <t>Salg av bagtag</t>
  </si>
  <si>
    <t>Salg av birdiebadge</t>
  </si>
  <si>
    <t>Dato</t>
  </si>
  <si>
    <t>Sparebanken Sør Sponsor</t>
  </si>
  <si>
    <t>Ktrl</t>
  </si>
  <si>
    <t>Januar</t>
  </si>
  <si>
    <t>Mai</t>
  </si>
  <si>
    <t>September</t>
  </si>
  <si>
    <t xml:space="preserve">Inkluderingsmidler </t>
  </si>
  <si>
    <t>LAM midler NIF og OL komite</t>
  </si>
  <si>
    <t>Porsgrunn Kommune</t>
  </si>
  <si>
    <t>Norges Idrettsforbund og Olympiske komite</t>
  </si>
  <si>
    <t>LAM midler NIF og Olympiske komite</t>
  </si>
  <si>
    <t>Norsk Tipping Grasrot</t>
  </si>
  <si>
    <t>Totalt</t>
  </si>
  <si>
    <t>Rente inntekter</t>
  </si>
  <si>
    <t>Renteinnttekter</t>
  </si>
  <si>
    <t>Renteutgifter</t>
  </si>
  <si>
    <t>Gebyrer i bank</t>
  </si>
  <si>
    <t>Varekostnad av varer for videresalg</t>
  </si>
  <si>
    <t>Leie av lokaler</t>
  </si>
  <si>
    <t>Vipps konto SPB Sør 20.5-31.12</t>
  </si>
  <si>
    <t>Diverse kostnader</t>
  </si>
  <si>
    <t>Leie av anlegg IL Hei og Porsgrunn Kommune</t>
  </si>
  <si>
    <t>RESULTAT DRIFT</t>
  </si>
  <si>
    <t>FINANS-/EKSTRAORDINÆRE POSTER</t>
  </si>
  <si>
    <t>Renteinntekter</t>
  </si>
  <si>
    <t>ÅRSOVERSKUDD/UNDERSKUDD</t>
  </si>
  <si>
    <t>Balanse</t>
  </si>
  <si>
    <t>Tore Kaarstein</t>
  </si>
  <si>
    <t>Kasserer</t>
  </si>
  <si>
    <t>Kontrollutvalg</t>
  </si>
  <si>
    <t>Balanse: kontobeløp inn + resultat inneværende år - kontobeløp ut = 0</t>
  </si>
  <si>
    <t>Innkjøp med mangelfulle kvitteringer</t>
  </si>
  <si>
    <t xml:space="preserve">Vipps konto SPB Sør </t>
  </si>
  <si>
    <t>Forsikringer</t>
  </si>
  <si>
    <t>Vestfold og Telemark diskgolfkomite</t>
  </si>
  <si>
    <t>Nettbedrift betalingsformidling Vipps Januar</t>
  </si>
  <si>
    <t>Nettbedrift betalingsformidling Vipps Februar</t>
  </si>
  <si>
    <t>Nettbedrift betalingsformidling Vipps Mars</t>
  </si>
  <si>
    <t>Note</t>
  </si>
  <si>
    <t>Foreningskonto 2801.59.02894</t>
  </si>
  <si>
    <t>Driftskonto 2801.59.22879</t>
  </si>
  <si>
    <t>Øremerkede midler 3000.58.24555</t>
  </si>
  <si>
    <t>Sum Bank</t>
  </si>
  <si>
    <t>SUM EIENDELER</t>
  </si>
  <si>
    <t>Annen egenkapital</t>
  </si>
  <si>
    <t>Sum egenkapital</t>
  </si>
  <si>
    <t>Kortsiktig gjeld (øremerkede midler)</t>
  </si>
  <si>
    <t>Sum kortsiktig gjeld</t>
  </si>
  <si>
    <t>SUM EGENKAPITAL OG GJELD</t>
  </si>
  <si>
    <t xml:space="preserve">UTGIFTER </t>
  </si>
  <si>
    <t>Nettbedrift betalingsformidling Vipps April</t>
  </si>
  <si>
    <t>Vipps innbetalinger i Mai</t>
  </si>
  <si>
    <t>Beveo Kiropraktikk og Fysioterapi</t>
  </si>
  <si>
    <t>Anleggsgartner Nordengen</t>
  </si>
  <si>
    <t>Wimp AS. Pizzabakeren</t>
  </si>
  <si>
    <t>Nettbedrift betalingsformidling Vipps Mai</t>
  </si>
  <si>
    <t>Nettbedrift betalingsformidling Vipps Juni</t>
  </si>
  <si>
    <t>Vipps innbetalinger i Juni</t>
  </si>
  <si>
    <t>Nettbedrift betalingsformidling Vipps Juli</t>
  </si>
  <si>
    <t>Vipps innbetalinger i Juli</t>
  </si>
  <si>
    <t>Nettbedrift betalingsformidling Vipps August</t>
  </si>
  <si>
    <t>Vipps innbetalinger i August</t>
  </si>
  <si>
    <t>Vipps innbetalinger i September</t>
  </si>
  <si>
    <t>Nettbedrift betalingsformidling Vipps September</t>
  </si>
  <si>
    <t>Utbetaling oktober</t>
  </si>
  <si>
    <t xml:space="preserve"> </t>
  </si>
  <si>
    <t>Nettbedrift betalingsformidling Vipps Oktober</t>
  </si>
  <si>
    <t>Vipps innbetalinger i Oktober</t>
  </si>
  <si>
    <t>Nettbedrift betalingsformidling Vipps November</t>
  </si>
  <si>
    <t>Vipps innbetalinger i November</t>
  </si>
  <si>
    <t>Renter Vipps</t>
  </si>
  <si>
    <t>Nettbedrift betalingsformidling Vipps Desember</t>
  </si>
  <si>
    <t>Regnskap PDSK 2024</t>
  </si>
  <si>
    <t>Balanse PDSK 2024</t>
  </si>
  <si>
    <t>Inntekter PDSK 2024</t>
  </si>
  <si>
    <t>Utgifter PDSK 2024</t>
  </si>
  <si>
    <t>Renter og gebyrer PDSK 2024</t>
  </si>
  <si>
    <t>Bitema Salt til Tee Heistad Thomas Aske</t>
  </si>
  <si>
    <t>Verner Jenssen</t>
  </si>
  <si>
    <t>7790-1</t>
  </si>
  <si>
    <t>6300-1</t>
  </si>
  <si>
    <t>Utbetalinger fra NIF</t>
  </si>
  <si>
    <t>6300-2</t>
  </si>
  <si>
    <t>6300-3</t>
  </si>
  <si>
    <t>7400-1</t>
  </si>
  <si>
    <t>NAIF for 2023</t>
  </si>
  <si>
    <t>7790-2</t>
  </si>
  <si>
    <t>Rema 100 Bevertning arbeidsmøte for ny webside KF</t>
  </si>
  <si>
    <t>Vipps innbetalinger i Februar</t>
  </si>
  <si>
    <t>6300-4</t>
  </si>
  <si>
    <t>7500-1</t>
  </si>
  <si>
    <t>IF forsikring tilhenger</t>
  </si>
  <si>
    <t>Bloc AS</t>
  </si>
  <si>
    <t>7420-1</t>
  </si>
  <si>
    <t>Blomster til utvalgte personer på årsmøtet V.J.</t>
  </si>
  <si>
    <t>7420-2</t>
  </si>
  <si>
    <t>Discgolfshop gave til årets ildsjel</t>
  </si>
  <si>
    <t>7790-3</t>
  </si>
  <si>
    <t>Kjetil Fosse</t>
  </si>
  <si>
    <t>Avtale giro</t>
  </si>
  <si>
    <t>4200-1</t>
  </si>
  <si>
    <t>Refusjon</t>
  </si>
  <si>
    <t>Porsgrunn Komm Heistadhallen Ultimate Des 23</t>
  </si>
  <si>
    <t>Porsgrunn Komm Heistadhallen Ultimate Jan 24</t>
  </si>
  <si>
    <t>Porsgrunn Komm Heistadhallen Ultimate Nov 23</t>
  </si>
  <si>
    <t>Porsgrunn Komm Heistadhallen Ultimate feb 24</t>
  </si>
  <si>
    <t>6300-5</t>
  </si>
  <si>
    <t>Porsgrunn Komm Heistadhallen Ultimate April 24</t>
  </si>
  <si>
    <t>6300-6</t>
  </si>
  <si>
    <t>Porsgrunn Komm Heistadhallen Ultimate Mai 24</t>
  </si>
  <si>
    <t>6300-7</t>
  </si>
  <si>
    <t>Porsgrunn Komm Heistadhallen Ultimate Aug 24</t>
  </si>
  <si>
    <t>3420-1</t>
  </si>
  <si>
    <t>8170-1</t>
  </si>
  <si>
    <t>3120-1</t>
  </si>
  <si>
    <t>3920-1</t>
  </si>
  <si>
    <t>3920-2</t>
  </si>
  <si>
    <t>Rema 1000 Utlegg bevertning årsmøte Jone</t>
  </si>
  <si>
    <t>3920-3</t>
  </si>
  <si>
    <t>3920-4</t>
  </si>
  <si>
    <t>Gjensidige stiftelsen</t>
  </si>
  <si>
    <t>3440-1</t>
  </si>
  <si>
    <t>Gjensidige stiftelsen overført til Øremerkede</t>
  </si>
  <si>
    <t>3920-5</t>
  </si>
  <si>
    <t>8171-1</t>
  </si>
  <si>
    <t>7790-4</t>
  </si>
  <si>
    <t>Louise R. Holte Foredrag årsmøte</t>
  </si>
  <si>
    <t>8170-2</t>
  </si>
  <si>
    <t>8170-3</t>
  </si>
  <si>
    <t>8170-4</t>
  </si>
  <si>
    <t>Herøya Idrettsforening. Leie Hydrohallen</t>
  </si>
  <si>
    <t>3990-1</t>
  </si>
  <si>
    <t>3990-2</t>
  </si>
  <si>
    <t>Vipps innbetalinger i april</t>
  </si>
  <si>
    <t>3990-3</t>
  </si>
  <si>
    <t>Kundeutbytte Sparebanken Sør</t>
  </si>
  <si>
    <t>3920-6</t>
  </si>
  <si>
    <t>Utbetaling april</t>
  </si>
  <si>
    <t>3411-1</t>
  </si>
  <si>
    <t>7790-5</t>
  </si>
  <si>
    <t>7790-6</t>
  </si>
  <si>
    <t>4200-2</t>
  </si>
  <si>
    <t>Circle K diesel til fliskutter</t>
  </si>
  <si>
    <t>7790-7</t>
  </si>
  <si>
    <t>Rema 1000 Bevertning klubbtur</t>
  </si>
  <si>
    <t>Meny bespisning klubbtur</t>
  </si>
  <si>
    <t>Rema 1000 Utlegg bevertning vårdugnad</t>
  </si>
  <si>
    <t>4200-3</t>
  </si>
  <si>
    <t>Jone utlegg vårdugnad</t>
  </si>
  <si>
    <t>TK Bussreiser</t>
  </si>
  <si>
    <t>3990-4</t>
  </si>
  <si>
    <t>7421-1</t>
  </si>
  <si>
    <t>Sander Svardal vinner CTP</t>
  </si>
  <si>
    <t>7421-2</t>
  </si>
  <si>
    <t>Jørgen Strømstad vinner CTP</t>
  </si>
  <si>
    <t>7421-3</t>
  </si>
  <si>
    <t>7420-3</t>
  </si>
  <si>
    <t>Cara Sportsservice Pokaler pargolf</t>
  </si>
  <si>
    <t>7421-4</t>
  </si>
  <si>
    <t>Jesper Braathen vinner CTP</t>
  </si>
  <si>
    <t>7420-4</t>
  </si>
  <si>
    <t>Rema 1000 premier pargolf</t>
  </si>
  <si>
    <t>8170-5</t>
  </si>
  <si>
    <t>7420-5</t>
  </si>
  <si>
    <t>Lattitude 64 Disker til Trilogy Challenge TK lagt ut</t>
  </si>
  <si>
    <t>7420-6</t>
  </si>
  <si>
    <t>Thomas Olsen vinner CTP</t>
  </si>
  <si>
    <t>7421-5</t>
  </si>
  <si>
    <t>7421-6</t>
  </si>
  <si>
    <t>Oskar Lunde vinner Ace pot</t>
  </si>
  <si>
    <t>7421-7</t>
  </si>
  <si>
    <t>7421-8</t>
  </si>
  <si>
    <t>Jon Daniel Hegna Hagen vinner Ace pot</t>
  </si>
  <si>
    <t>Sponse for film Heistad banen, til Stian Sandersen</t>
  </si>
  <si>
    <t>3420-2</t>
  </si>
  <si>
    <t>3120-2</t>
  </si>
  <si>
    <t>Reklameservice</t>
  </si>
  <si>
    <t>8171-2</t>
  </si>
  <si>
    <t>6300-8</t>
  </si>
  <si>
    <t>6300-9</t>
  </si>
  <si>
    <t>Hei Anleggsleie</t>
  </si>
  <si>
    <t>3990-5</t>
  </si>
  <si>
    <t>7421-9</t>
  </si>
  <si>
    <t>Ardian Bujupaj vinner CTP</t>
  </si>
  <si>
    <t>7421-10</t>
  </si>
  <si>
    <t>4200-4</t>
  </si>
  <si>
    <t>Biltema Hørselvern og bensin dugnad Kjølnes</t>
  </si>
  <si>
    <t>Rema 1000 Drikke til dugnad</t>
  </si>
  <si>
    <t>7791-1</t>
  </si>
  <si>
    <t>7791-2</t>
  </si>
  <si>
    <t>7791-3</t>
  </si>
  <si>
    <t>7791-4</t>
  </si>
  <si>
    <t>7421-11</t>
  </si>
  <si>
    <t>Tor Erik Kristiansen vinner CTP</t>
  </si>
  <si>
    <t>Kim Vonka Nilsen vinner Ace pot</t>
  </si>
  <si>
    <t>4200-5</t>
  </si>
  <si>
    <t>Staypro. Gresstrimmer</t>
  </si>
  <si>
    <t>Robin Oprann Hansen</t>
  </si>
  <si>
    <t>7421-12</t>
  </si>
  <si>
    <t>4200-6</t>
  </si>
  <si>
    <t>Uno X Bensin til gresstrimmer</t>
  </si>
  <si>
    <t>3990-6</t>
  </si>
  <si>
    <t>8171-3</t>
  </si>
  <si>
    <t>4200-7</t>
  </si>
  <si>
    <t>Reklameservice Vestfold-Telemark</t>
  </si>
  <si>
    <t>4200-8</t>
  </si>
  <si>
    <t>7421-13</t>
  </si>
  <si>
    <t>Espen Esse vinner CTP</t>
  </si>
  <si>
    <t>7421-14</t>
  </si>
  <si>
    <t>Jesper Braathen vinner Ace pot</t>
  </si>
  <si>
    <t>7421-15</t>
  </si>
  <si>
    <t>7790-8</t>
  </si>
  <si>
    <t>7420-7</t>
  </si>
  <si>
    <t>UPS Fortolling varer</t>
  </si>
  <si>
    <t>7421-16</t>
  </si>
  <si>
    <t>Robert Madsen vinner Ace pot</t>
  </si>
  <si>
    <t>7790-9</t>
  </si>
  <si>
    <t>Pizzabakeren</t>
  </si>
  <si>
    <t>7421-17</t>
  </si>
  <si>
    <t>OBS Bygg maling</t>
  </si>
  <si>
    <t>3110-1</t>
  </si>
  <si>
    <t>Tilbakeført etter VT Tour. Bespisning</t>
  </si>
  <si>
    <t>7790-10</t>
  </si>
  <si>
    <t>7790-11</t>
  </si>
  <si>
    <t>7790-12</t>
  </si>
  <si>
    <t>7790-13</t>
  </si>
  <si>
    <t>Rema 1000 Toalettpapir VT Tour</t>
  </si>
  <si>
    <t>Rema 1000 Kaffe VT Tour</t>
  </si>
  <si>
    <t>Rema 1000 Bevertning VT Tour</t>
  </si>
  <si>
    <t>8170-6</t>
  </si>
  <si>
    <t>7421-18</t>
  </si>
  <si>
    <t>7421-19</t>
  </si>
  <si>
    <t>4200-9</t>
  </si>
  <si>
    <t>4200-10</t>
  </si>
  <si>
    <t>Plantehallen, plenfrø</t>
  </si>
  <si>
    <t>Jula Plastglass for teesigns</t>
  </si>
  <si>
    <t>7790-14</t>
  </si>
  <si>
    <t xml:space="preserve">One.com domene </t>
  </si>
  <si>
    <t>Stian Sandersen vinner CTP</t>
  </si>
  <si>
    <t>Anders Kristian Westergård Pedersen vinner Ace pot</t>
  </si>
  <si>
    <t>3120-3</t>
  </si>
  <si>
    <t>8170-7</t>
  </si>
  <si>
    <t>3990-7</t>
  </si>
  <si>
    <t>7421-20</t>
  </si>
  <si>
    <t>Noah Reis Eriksen vinner Ace pot</t>
  </si>
  <si>
    <t>7421-21</t>
  </si>
  <si>
    <t>Omar Martin Mortensen vinner CTP</t>
  </si>
  <si>
    <t>7421-22</t>
  </si>
  <si>
    <t>Magne Strimp vinner Ace pot</t>
  </si>
  <si>
    <t>7421-23</t>
  </si>
  <si>
    <t>7421-24</t>
  </si>
  <si>
    <t>4200-11</t>
  </si>
  <si>
    <t>Miles Bag Tags</t>
  </si>
  <si>
    <t>7421-25</t>
  </si>
  <si>
    <t>7421-26</t>
  </si>
  <si>
    <t>7421-27</t>
  </si>
  <si>
    <t>7421-28</t>
  </si>
  <si>
    <t>Noah Reis Erisen vinner CTP</t>
  </si>
  <si>
    <t>4200-12</t>
  </si>
  <si>
    <t>8170-8</t>
  </si>
  <si>
    <t>3990-8</t>
  </si>
  <si>
    <t>3420-3</t>
  </si>
  <si>
    <t>4200-13</t>
  </si>
  <si>
    <t>Circle K bensin til gressklipper</t>
  </si>
  <si>
    <t>6300-10</t>
  </si>
  <si>
    <t>Young future Pargolfturnering, for pizza</t>
  </si>
  <si>
    <t>3110-2</t>
  </si>
  <si>
    <t>8171-4</t>
  </si>
  <si>
    <t>3411-2</t>
  </si>
  <si>
    <t>4200-14</t>
  </si>
  <si>
    <t>OBS Bygg bensin til kantklipper</t>
  </si>
  <si>
    <t>7790-15</t>
  </si>
  <si>
    <t>Rema 1000 Utlegg Jørn KM</t>
  </si>
  <si>
    <t>7790-16</t>
  </si>
  <si>
    <t>Front payment Pizzabakeren YF Pargolf</t>
  </si>
  <si>
    <t>3411-3</t>
  </si>
  <si>
    <t>6300-11</t>
  </si>
  <si>
    <t>Porsgrunn Komm Heistadhallen Ultimate Sept 24</t>
  </si>
  <si>
    <t>7420-8</t>
  </si>
  <si>
    <t xml:space="preserve">Cara Sportservice </t>
  </si>
  <si>
    <t>7790-17</t>
  </si>
  <si>
    <t>Wimp AS Pizzabakeren</t>
  </si>
  <si>
    <t>6300-12</t>
  </si>
  <si>
    <t>8171-5</t>
  </si>
  <si>
    <t>4200-15</t>
  </si>
  <si>
    <t>4200-16</t>
  </si>
  <si>
    <t>Clas Ohlson Batterier til glow</t>
  </si>
  <si>
    <t>Jysk lys til glow</t>
  </si>
  <si>
    <t>8170-9</t>
  </si>
  <si>
    <t>8170-10</t>
  </si>
  <si>
    <t>7790-18</t>
  </si>
  <si>
    <t>Spar Bevertning utvidet ledermøte</t>
  </si>
  <si>
    <t>3990-9</t>
  </si>
  <si>
    <t>3990-10</t>
  </si>
  <si>
    <t>8170-11</t>
  </si>
  <si>
    <t>7790-19</t>
  </si>
  <si>
    <t>Rema bevertning dugnad Kjølnes</t>
  </si>
  <si>
    <t>3920-7</t>
  </si>
  <si>
    <t>Bucky payments</t>
  </si>
  <si>
    <t>4200-17</t>
  </si>
  <si>
    <t>Beha Sport</t>
  </si>
  <si>
    <t>7400-2</t>
  </si>
  <si>
    <t>NAIF for 2024</t>
  </si>
  <si>
    <t>7400-3</t>
  </si>
  <si>
    <t>Idrettens office 3. kvartal 2024</t>
  </si>
  <si>
    <t>6300-13</t>
  </si>
  <si>
    <t>Porsgrunn Komm Heistadhallen Ultimate Okt 24</t>
  </si>
  <si>
    <t>3920-8</t>
  </si>
  <si>
    <t>8171-6</t>
  </si>
  <si>
    <t>7790-20</t>
  </si>
  <si>
    <t>Pizzabakeren dugnad Kjølnes</t>
  </si>
  <si>
    <t>4200-18</t>
  </si>
  <si>
    <t>DG shop, disker Ultimate</t>
  </si>
  <si>
    <t>4200-19</t>
  </si>
  <si>
    <t>4200-20</t>
  </si>
  <si>
    <t>Clas Ohlson Hengelås (del av utb Jone kr 2327,95)</t>
  </si>
  <si>
    <t>Automat 1 Bensin (del av utb Jone kr 2327,95)</t>
  </si>
  <si>
    <t>7790-21</t>
  </si>
  <si>
    <t>Pizzabakeren dugnad Heistad</t>
  </si>
  <si>
    <t>4200-21</t>
  </si>
  <si>
    <t>Jula skruer teepads</t>
  </si>
  <si>
    <t>7500-2</t>
  </si>
  <si>
    <t>IF forsikringer</t>
  </si>
  <si>
    <t>Totalt 2024</t>
  </si>
  <si>
    <t>4300-1</t>
  </si>
  <si>
    <t>Flyttet</t>
  </si>
  <si>
    <t>8170-12</t>
  </si>
  <si>
    <t>8040-2</t>
  </si>
  <si>
    <t>3990-11</t>
  </si>
  <si>
    <t>3990-12</t>
  </si>
  <si>
    <t>Vipps innbetalinger i Desember</t>
  </si>
  <si>
    <t>3920-9</t>
  </si>
  <si>
    <t>Idretten Online Des 24 des 25</t>
  </si>
  <si>
    <t>NAIF Klubbledersamling</t>
  </si>
  <si>
    <t>6300-14</t>
  </si>
  <si>
    <t>Porsgrunn Komm Heistadhallen Ultimate Nov 24</t>
  </si>
  <si>
    <t>3411-4</t>
  </si>
  <si>
    <t>4200-22</t>
  </si>
  <si>
    <t>Beha Sport Markeringer og isposer Ultimate</t>
  </si>
  <si>
    <t>8171-7</t>
  </si>
  <si>
    <t>3990-13</t>
  </si>
  <si>
    <t>Kiwi bevertning dugnad</t>
  </si>
  <si>
    <t>XL bygg Salingstrand</t>
  </si>
  <si>
    <t>Utbetaling desember momskompensasjon</t>
  </si>
  <si>
    <t>Annen kontorkostnad</t>
  </si>
  <si>
    <t>6890-1</t>
  </si>
  <si>
    <t>Porsgrunn Disksportklubb</t>
  </si>
  <si>
    <t>Noter til regnskapet</t>
  </si>
  <si>
    <t>Note 1</t>
  </si>
  <si>
    <t>Regnskapsprinsipper</t>
  </si>
  <si>
    <t xml:space="preserve">Årsregnskapet er satt opp i samsvar med Regnskaps- og revisjonsbestemmelsene for små </t>
  </si>
  <si>
    <t>organisasjonsledd tilknyttet NIF.</t>
  </si>
  <si>
    <t>Hovedregel for vurdering og klassifisering av eiendeler og gjeld</t>
  </si>
  <si>
    <t>Regnskapet er ført etter regnskapsprinsippet. Dette innebærer at inntekter er registrert i den periode de</t>
  </si>
  <si>
    <t>er inntjent og utgifter er registrert i den periode de er påløpt.</t>
  </si>
  <si>
    <t>Bankinnskudd, kontanter o.l.</t>
  </si>
  <si>
    <t>Bankinnskudd, kontanter o.l. inkluderer kontanter, bankinnskudd og andre betalingsmidler med</t>
  </si>
  <si>
    <t>forfallsdato som er kortere enn tre måneder fra anskaffelse.</t>
  </si>
  <si>
    <t>Inntektsføringsprinsipper</t>
  </si>
  <si>
    <t>Driftsinntekter og offentlige tilskudd inntektsføres når de er opptjent.</t>
  </si>
  <si>
    <t>Sponsorinntekter inntektsføres over avtaleperioden.</t>
  </si>
  <si>
    <t>Barteravtaler inntektsføres på grunnlag av de mottatte verdier i den perioden verdien mottas.</t>
  </si>
  <si>
    <t>Motsvarende kostnader blir kostnadsført i samme periode.</t>
  </si>
  <si>
    <t>Periodiseringsregler</t>
  </si>
  <si>
    <t>Utgifter kostnadsføres i samme periode som tilhørende inntekt</t>
  </si>
  <si>
    <t xml:space="preserve">For prosjekter som har øremerkede midler der aktiviteten ikke er fullført ved periodens utløp, foretas det </t>
  </si>
  <si>
    <t>inntektsavsetninger.</t>
  </si>
  <si>
    <t>Note 2</t>
  </si>
  <si>
    <t>Salgs- og sponsorinntekter</t>
  </si>
  <si>
    <t>Regnskapsposten består av:</t>
  </si>
  <si>
    <t>Salgsinntekter</t>
  </si>
  <si>
    <t>Sponsorinntekter</t>
  </si>
  <si>
    <t>Andre inntekter</t>
  </si>
  <si>
    <t>Sum</t>
  </si>
  <si>
    <t>Note 3</t>
  </si>
  <si>
    <t>Tilskudd fra NIF og olympiske komite</t>
  </si>
  <si>
    <t>Inkluderingsmidler, Porsgrunn Kommune</t>
  </si>
  <si>
    <t>Lokale aktivitetsmidler</t>
  </si>
  <si>
    <t>Grasrotandel</t>
  </si>
  <si>
    <t>Note 4</t>
  </si>
  <si>
    <t>Dugnadsinntekter</t>
  </si>
  <si>
    <t>Resterende Melkeveien</t>
  </si>
  <si>
    <t>Note 5</t>
  </si>
  <si>
    <t>Andre driftskostnader</t>
  </si>
  <si>
    <t>Innkjøp av utstyr, varekostnad</t>
  </si>
  <si>
    <t>Leie av lokale (IL Hei m.m)</t>
  </si>
  <si>
    <t xml:space="preserve">Annen kontorkostnad. (NIF og Idretten online) </t>
  </si>
  <si>
    <t>Medlemskontigent (NAIF)</t>
  </si>
  <si>
    <t>Gave og premier</t>
  </si>
  <si>
    <t>Vippskonto</t>
  </si>
  <si>
    <t>Andre kostnader</t>
  </si>
  <si>
    <t>Note 6</t>
  </si>
  <si>
    <t>Bankinnskudd</t>
  </si>
  <si>
    <t xml:space="preserve">Av kr. 126 517,- er kr. 69 518,70 øremerkede midler og avsatt på egen konto. </t>
  </si>
  <si>
    <t>Note 7</t>
  </si>
  <si>
    <t>Egenkapital</t>
  </si>
  <si>
    <t>Annen</t>
  </si>
  <si>
    <t>egenkapital</t>
  </si>
  <si>
    <t>Egenkapital pr 01.01</t>
  </si>
  <si>
    <t>Årets endring i egenkapital:</t>
  </si>
  <si>
    <t>Årets resultat til annen egenkapital</t>
  </si>
  <si>
    <t>Egenkapital pr. 31.12</t>
  </si>
  <si>
    <t>Note 8</t>
  </si>
  <si>
    <t>Antall medlemmer</t>
  </si>
  <si>
    <t>Ved utgangen av året var totalt antall medlemmer 219.</t>
  </si>
  <si>
    <t>Note 9</t>
  </si>
  <si>
    <t>Ansatte i foreningen</t>
  </si>
  <si>
    <t>Porsgrunn Disksportklubb har ikke hatt ansatte i regnskapsperioden og aktivitetene er basert på frivillig innsats.</t>
  </si>
  <si>
    <t>Porsgrunn Kommune Driftstilskudd</t>
  </si>
  <si>
    <t>Eidanger Idrettslag Leie av lokale til årsfest</t>
  </si>
  <si>
    <t>NIF og Idretten Online</t>
  </si>
  <si>
    <t xml:space="preserve">   Porsgrunn, den 03.02.2025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</si>
</sst>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00B05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theme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i/>
      <sz val="10"/>
      <color rgb="FF00B050"/>
      <name val="Calibri"/>
      <family val="2"/>
      <scheme val="minor"/>
    </font>
    <font>
      <sz val="10"/>
      <color rgb="FF99FF99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6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7" xfId="0" applyBorder="1"/>
    <xf numFmtId="43" fontId="5" fillId="0" borderId="9" xfId="1" applyFont="1" applyBorder="1"/>
    <xf numFmtId="43" fontId="5" fillId="0" borderId="7" xfId="1" applyFont="1" applyBorder="1"/>
    <xf numFmtId="0" fontId="0" fillId="0" borderId="5" xfId="0" applyBorder="1"/>
    <xf numFmtId="43" fontId="5" fillId="0" borderId="4" xfId="1" applyFont="1" applyBorder="1"/>
    <xf numFmtId="43" fontId="5" fillId="0" borderId="5" xfId="1" applyFont="1" applyBorder="1"/>
    <xf numFmtId="0" fontId="0" fillId="2" borderId="16" xfId="0" applyFill="1" applyBorder="1" applyAlignment="1">
      <alignment horizontal="center"/>
    </xf>
    <xf numFmtId="0" fontId="0" fillId="2" borderId="6" xfId="0" applyFill="1" applyBorder="1"/>
    <xf numFmtId="0" fontId="4" fillId="2" borderId="3" xfId="0" applyFont="1" applyFill="1" applyBorder="1" applyAlignment="1">
      <alignment horizontal="left" indent="1"/>
    </xf>
    <xf numFmtId="0" fontId="5" fillId="2" borderId="6" xfId="0" applyFont="1" applyFill="1" applyBorder="1" applyAlignment="1">
      <alignment horizontal="left" indent="2"/>
    </xf>
    <xf numFmtId="0" fontId="5" fillId="2" borderId="17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left" indent="1"/>
    </xf>
    <xf numFmtId="0" fontId="5" fillId="2" borderId="11" xfId="0" applyFont="1" applyFill="1" applyBorder="1" applyAlignment="1">
      <alignment horizontal="left" indent="2"/>
    </xf>
    <xf numFmtId="0" fontId="5" fillId="2" borderId="8" xfId="0" applyFont="1" applyFill="1" applyBorder="1"/>
    <xf numFmtId="0" fontId="5" fillId="2" borderId="2" xfId="0" applyFont="1" applyFill="1" applyBorder="1"/>
    <xf numFmtId="0" fontId="5" fillId="2" borderId="1" xfId="0" applyFont="1" applyFill="1" applyBorder="1"/>
    <xf numFmtId="0" fontId="5" fillId="2" borderId="10" xfId="0" applyFont="1" applyFill="1" applyBorder="1"/>
    <xf numFmtId="0" fontId="5" fillId="2" borderId="9" xfId="0" applyFont="1" applyFill="1" applyBorder="1"/>
    <xf numFmtId="0" fontId="5" fillId="2" borderId="4" xfId="0" applyFont="1" applyFill="1" applyBorder="1"/>
    <xf numFmtId="43" fontId="4" fillId="2" borderId="9" xfId="1" applyFont="1" applyFill="1" applyBorder="1"/>
    <xf numFmtId="43" fontId="4" fillId="2" borderId="4" xfId="1" applyFont="1" applyFill="1" applyBorder="1"/>
    <xf numFmtId="43" fontId="4" fillId="2" borderId="1" xfId="1" applyFont="1" applyFill="1" applyBorder="1"/>
    <xf numFmtId="43" fontId="4" fillId="2" borderId="10" xfId="1" applyFont="1" applyFill="1" applyBorder="1"/>
    <xf numFmtId="43" fontId="4" fillId="2" borderId="18" xfId="1" applyFont="1" applyFill="1" applyBorder="1"/>
    <xf numFmtId="43" fontId="4" fillId="2" borderId="19" xfId="0" applyNumberFormat="1" applyFont="1" applyFill="1" applyBorder="1"/>
    <xf numFmtId="0" fontId="7" fillId="2" borderId="0" xfId="0" applyFont="1" applyFill="1" applyAlignment="1">
      <alignment horizontal="left" indent="3"/>
    </xf>
    <xf numFmtId="43" fontId="8" fillId="0" borderId="9" xfId="1" applyFont="1" applyBorder="1"/>
    <xf numFmtId="0" fontId="4" fillId="2" borderId="6" xfId="0" applyFont="1" applyFill="1" applyBorder="1" applyAlignment="1">
      <alignment horizontal="left" indent="1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43" fontId="9" fillId="0" borderId="9" xfId="1" applyFont="1" applyBorder="1"/>
    <xf numFmtId="43" fontId="9" fillId="0" borderId="9" xfId="1" applyFont="1" applyBorder="1" applyAlignment="1">
      <alignment horizontal="right"/>
    </xf>
    <xf numFmtId="43" fontId="5" fillId="2" borderId="9" xfId="1" applyFont="1" applyFill="1" applyBorder="1"/>
    <xf numFmtId="43" fontId="5" fillId="2" borderId="4" xfId="1" applyFont="1" applyFill="1" applyBorder="1"/>
    <xf numFmtId="0" fontId="4" fillId="2" borderId="21" xfId="0" applyFont="1" applyFill="1" applyBorder="1" applyAlignment="1">
      <alignment horizontal="center"/>
    </xf>
    <xf numFmtId="43" fontId="4" fillId="0" borderId="9" xfId="1" applyFont="1" applyFill="1" applyBorder="1"/>
    <xf numFmtId="43" fontId="8" fillId="0" borderId="9" xfId="1" applyFont="1" applyFill="1" applyBorder="1"/>
    <xf numFmtId="0" fontId="5" fillId="2" borderId="0" xfId="0" applyFont="1" applyFill="1" applyAlignment="1">
      <alignment horizontal="center"/>
    </xf>
    <xf numFmtId="43" fontId="5" fillId="2" borderId="0" xfId="1" applyFont="1" applyFill="1" applyBorder="1"/>
    <xf numFmtId="43" fontId="4" fillId="0" borderId="0" xfId="1" applyFont="1" applyFill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3" fontId="5" fillId="0" borderId="0" xfId="1" applyFont="1" applyFill="1" applyBorder="1"/>
    <xf numFmtId="0" fontId="5" fillId="0" borderId="0" xfId="0" applyFont="1" applyAlignment="1">
      <alignment horizontal="left" indent="1"/>
    </xf>
    <xf numFmtId="0" fontId="11" fillId="0" borderId="0" xfId="0" applyFont="1" applyAlignment="1">
      <alignment horizontal="left" indent="1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indent="3"/>
    </xf>
    <xf numFmtId="43" fontId="8" fillId="0" borderId="1" xfId="1" applyFont="1" applyFill="1" applyBorder="1"/>
    <xf numFmtId="43" fontId="4" fillId="0" borderId="1" xfId="0" applyNumberFormat="1" applyFont="1" applyBorder="1"/>
    <xf numFmtId="43" fontId="5" fillId="3" borderId="0" xfId="1" applyFont="1" applyFill="1" applyBorder="1"/>
    <xf numFmtId="43" fontId="5" fillId="0" borderId="1" xfId="1" applyFont="1" applyFill="1" applyBorder="1"/>
    <xf numFmtId="0" fontId="11" fillId="0" borderId="0" xfId="0" applyFont="1" applyAlignment="1">
      <alignment horizontal="left" indent="3"/>
    </xf>
    <xf numFmtId="43" fontId="4" fillId="3" borderId="0" xfId="1" applyFont="1" applyFill="1" applyBorder="1"/>
    <xf numFmtId="0" fontId="0" fillId="3" borderId="0" xfId="0" applyFill="1"/>
    <xf numFmtId="0" fontId="0" fillId="0" borderId="6" xfId="0" applyBorder="1" applyAlignment="1">
      <alignment horizontal="center"/>
    </xf>
    <xf numFmtId="43" fontId="5" fillId="0" borderId="6" xfId="1" applyFont="1" applyFill="1" applyBorder="1"/>
    <xf numFmtId="0" fontId="5" fillId="0" borderId="6" xfId="0" applyFont="1" applyBorder="1" applyAlignment="1">
      <alignment horizontal="center"/>
    </xf>
    <xf numFmtId="43" fontId="4" fillId="0" borderId="6" xfId="1" applyFont="1" applyFill="1" applyBorder="1"/>
    <xf numFmtId="0" fontId="4" fillId="3" borderId="0" xfId="0" applyFont="1" applyFill="1" applyAlignment="1">
      <alignment horizontal="center"/>
    </xf>
    <xf numFmtId="43" fontId="8" fillId="0" borderId="24" xfId="1" applyFont="1" applyFill="1" applyBorder="1"/>
    <xf numFmtId="43" fontId="5" fillId="0" borderId="9" xfId="1" applyFont="1" applyFill="1" applyBorder="1"/>
    <xf numFmtId="43" fontId="5" fillId="0" borderId="7" xfId="1" applyFont="1" applyFill="1" applyBorder="1"/>
    <xf numFmtId="0" fontId="10" fillId="3" borderId="0" xfId="0" applyFont="1" applyFill="1" applyAlignment="1">
      <alignment horizontal="left" indent="3"/>
    </xf>
    <xf numFmtId="0" fontId="5" fillId="0" borderId="10" xfId="0" applyFont="1" applyBorder="1" applyAlignment="1">
      <alignment horizontal="center"/>
    </xf>
    <xf numFmtId="0" fontId="11" fillId="0" borderId="9" xfId="0" applyFont="1" applyBorder="1" applyAlignment="1">
      <alignment horizontal="left" indent="1"/>
    </xf>
    <xf numFmtId="0" fontId="5" fillId="0" borderId="7" xfId="0" applyFont="1" applyBorder="1" applyAlignment="1">
      <alignment horizontal="left" indent="1"/>
    </xf>
    <xf numFmtId="0" fontId="11" fillId="0" borderId="7" xfId="0" applyFont="1" applyBorder="1" applyAlignment="1">
      <alignment horizontal="left" indent="1"/>
    </xf>
    <xf numFmtId="43" fontId="11" fillId="0" borderId="0" xfId="1" applyFont="1" applyFill="1" applyBorder="1"/>
    <xf numFmtId="43" fontId="9" fillId="0" borderId="1" xfId="1" applyFont="1" applyFill="1" applyBorder="1"/>
    <xf numFmtId="43" fontId="4" fillId="0" borderId="1" xfId="1" applyFont="1" applyFill="1" applyBorder="1"/>
    <xf numFmtId="16" fontId="0" fillId="0" borderId="0" xfId="0" applyNumberFormat="1"/>
    <xf numFmtId="0" fontId="4" fillId="3" borderId="0" xfId="0" applyFont="1" applyFill="1" applyAlignment="1">
      <alignment horizontal="left" indent="1"/>
    </xf>
    <xf numFmtId="0" fontId="11" fillId="0" borderId="0" xfId="0" applyFont="1" applyAlignment="1">
      <alignment horizontal="center"/>
    </xf>
    <xf numFmtId="43" fontId="5" fillId="0" borderId="0" xfId="1" applyFont="1"/>
    <xf numFmtId="0" fontId="0" fillId="0" borderId="0" xfId="0" applyAlignment="1">
      <alignment horizontal="left" indent="1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 indent="1"/>
    </xf>
    <xf numFmtId="43" fontId="5" fillId="3" borderId="0" xfId="1" applyFont="1" applyFill="1"/>
    <xf numFmtId="43" fontId="8" fillId="0" borderId="1" xfId="1" applyFont="1" applyBorder="1"/>
    <xf numFmtId="0" fontId="11" fillId="0" borderId="1" xfId="0" applyFont="1" applyBorder="1" applyAlignment="1">
      <alignment horizontal="center"/>
    </xf>
    <xf numFmtId="43" fontId="8" fillId="0" borderId="1" xfId="0" applyNumberFormat="1" applyFont="1" applyBorder="1"/>
    <xf numFmtId="43" fontId="10" fillId="0" borderId="1" xfId="1" applyFont="1" applyFill="1" applyBorder="1"/>
    <xf numFmtId="43" fontId="9" fillId="0" borderId="4" xfId="1" applyFont="1" applyBorder="1"/>
    <xf numFmtId="43" fontId="4" fillId="0" borderId="9" xfId="0" applyNumberFormat="1" applyFont="1" applyBorder="1"/>
    <xf numFmtId="43" fontId="11" fillId="0" borderId="9" xfId="1" applyFont="1" applyFill="1" applyBorder="1"/>
    <xf numFmtId="43" fontId="11" fillId="0" borderId="7" xfId="1" applyFont="1" applyFill="1" applyBorder="1"/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10" fillId="3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7" fillId="4" borderId="0" xfId="0" applyFont="1" applyFill="1" applyAlignment="1">
      <alignment horizontal="left" indent="3"/>
    </xf>
    <xf numFmtId="43" fontId="8" fillId="4" borderId="0" xfId="1" applyFont="1" applyFill="1" applyBorder="1"/>
    <xf numFmtId="43" fontId="5" fillId="4" borderId="0" xfId="1" applyFont="1" applyFill="1" applyBorder="1"/>
    <xf numFmtId="43" fontId="4" fillId="4" borderId="0" xfId="1" applyFont="1" applyFill="1" applyBorder="1"/>
    <xf numFmtId="0" fontId="5" fillId="0" borderId="7" xfId="0" applyFont="1" applyBorder="1" applyAlignment="1">
      <alignment horizontal="left"/>
    </xf>
    <xf numFmtId="0" fontId="0" fillId="0" borderId="4" xfId="0" applyBorder="1" applyAlignment="1">
      <alignment horizontal="center"/>
    </xf>
    <xf numFmtId="43" fontId="4" fillId="0" borderId="26" xfId="1" applyFont="1" applyFill="1" applyBorder="1"/>
    <xf numFmtId="43" fontId="4" fillId="0" borderId="27" xfId="1" applyFont="1" applyFill="1" applyBorder="1"/>
    <xf numFmtId="43" fontId="11" fillId="0" borderId="8" xfId="1" applyFont="1" applyFill="1" applyBorder="1"/>
    <xf numFmtId="0" fontId="11" fillId="0" borderId="5" xfId="0" applyFont="1" applyBorder="1" applyAlignment="1">
      <alignment horizontal="left" indent="1"/>
    </xf>
    <xf numFmtId="43" fontId="5" fillId="0" borderId="8" xfId="1" applyFont="1" applyFill="1" applyBorder="1"/>
    <xf numFmtId="43" fontId="4" fillId="0" borderId="8" xfId="1" applyFont="1" applyFill="1" applyBorder="1"/>
    <xf numFmtId="43" fontId="4" fillId="0" borderId="7" xfId="1" applyFont="1" applyFill="1" applyBorder="1"/>
    <xf numFmtId="0" fontId="11" fillId="0" borderId="9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43" fontId="11" fillId="0" borderId="9" xfId="1" applyFont="1" applyBorder="1"/>
    <xf numFmtId="43" fontId="11" fillId="0" borderId="7" xfId="1" applyFont="1" applyBorder="1"/>
    <xf numFmtId="43" fontId="10" fillId="0" borderId="8" xfId="1" applyFont="1" applyFill="1" applyBorder="1"/>
    <xf numFmtId="43" fontId="10" fillId="0" borderId="9" xfId="1" applyFont="1" applyFill="1" applyBorder="1"/>
    <xf numFmtId="43" fontId="10" fillId="0" borderId="7" xfId="1" applyFont="1" applyFill="1" applyBorder="1"/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9" xfId="0" applyFont="1" applyBorder="1" applyAlignment="1">
      <alignment horizontal="left" indent="1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left" indent="1"/>
    </xf>
    <xf numFmtId="43" fontId="7" fillId="0" borderId="8" xfId="1" applyFont="1" applyBorder="1"/>
    <xf numFmtId="0" fontId="13" fillId="0" borderId="1" xfId="0" applyFont="1" applyBorder="1" applyAlignment="1">
      <alignment horizontal="left" indent="1"/>
    </xf>
    <xf numFmtId="43" fontId="7" fillId="0" borderId="1" xfId="1" applyFont="1" applyBorder="1"/>
    <xf numFmtId="0" fontId="0" fillId="0" borderId="1" xfId="0" applyBorder="1" applyAlignment="1">
      <alignment horizontal="center"/>
    </xf>
    <xf numFmtId="0" fontId="0" fillId="0" borderId="9" xfId="0" applyBorder="1"/>
    <xf numFmtId="43" fontId="4" fillId="2" borderId="8" xfId="0" applyNumberFormat="1" applyFont="1" applyFill="1" applyBorder="1"/>
    <xf numFmtId="43" fontId="4" fillId="2" borderId="2" xfId="0" applyNumberFormat="1" applyFont="1" applyFill="1" applyBorder="1"/>
    <xf numFmtId="0" fontId="5" fillId="2" borderId="7" xfId="0" applyFont="1" applyFill="1" applyBorder="1"/>
    <xf numFmtId="0" fontId="5" fillId="0" borderId="8" xfId="0" applyFont="1" applyBorder="1"/>
    <xf numFmtId="0" fontId="5" fillId="0" borderId="9" xfId="0" applyFont="1" applyBorder="1"/>
    <xf numFmtId="43" fontId="5" fillId="0" borderId="9" xfId="0" applyNumberFormat="1" applyFont="1" applyBorder="1"/>
    <xf numFmtId="0" fontId="5" fillId="0" borderId="7" xfId="0" applyFont="1" applyBorder="1"/>
    <xf numFmtId="0" fontId="5" fillId="2" borderId="0" xfId="0" applyFont="1" applyFill="1" applyAlignment="1">
      <alignment horizontal="left" indent="1"/>
    </xf>
    <xf numFmtId="0" fontId="5" fillId="2" borderId="28" xfId="0" applyFon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43" fontId="7" fillId="0" borderId="0" xfId="1" applyFont="1" applyBorder="1"/>
    <xf numFmtId="0" fontId="4" fillId="2" borderId="23" xfId="0" applyFont="1" applyFill="1" applyBorder="1" applyAlignment="1">
      <alignment horizontal="center"/>
    </xf>
    <xf numFmtId="0" fontId="4" fillId="2" borderId="19" xfId="0" applyFont="1" applyFill="1" applyBorder="1"/>
    <xf numFmtId="43" fontId="4" fillId="2" borderId="32" xfId="0" applyNumberFormat="1" applyFont="1" applyFill="1" applyBorder="1"/>
    <xf numFmtId="0" fontId="5" fillId="2" borderId="26" xfId="0" applyFont="1" applyFill="1" applyBorder="1"/>
    <xf numFmtId="43" fontId="4" fillId="2" borderId="26" xfId="1" applyFont="1" applyFill="1" applyBorder="1"/>
    <xf numFmtId="43" fontId="8" fillId="0" borderId="26" xfId="1" applyFont="1" applyFill="1" applyBorder="1"/>
    <xf numFmtId="43" fontId="8" fillId="0" borderId="26" xfId="1" applyFont="1" applyBorder="1"/>
    <xf numFmtId="0" fontId="4" fillId="2" borderId="9" xfId="0" applyFont="1" applyFill="1" applyBorder="1" applyAlignment="1">
      <alignment horizontal="left" indent="1"/>
    </xf>
    <xf numFmtId="0" fontId="7" fillId="2" borderId="9" xfId="0" applyFont="1" applyFill="1" applyBorder="1" applyAlignment="1">
      <alignment horizontal="left" indent="3"/>
    </xf>
    <xf numFmtId="0" fontId="13" fillId="2" borderId="9" xfId="0" applyFont="1" applyFill="1" applyBorder="1" applyAlignment="1">
      <alignment horizontal="left" indent="1"/>
    </xf>
    <xf numFmtId="0" fontId="13" fillId="2" borderId="7" xfId="0" applyFont="1" applyFill="1" applyBorder="1" applyAlignment="1">
      <alignment horizontal="left" indent="1"/>
    </xf>
    <xf numFmtId="0" fontId="7" fillId="2" borderId="7" xfId="0" applyFont="1" applyFill="1" applyBorder="1" applyAlignment="1">
      <alignment horizontal="left" indent="3"/>
    </xf>
    <xf numFmtId="43" fontId="8" fillId="0" borderId="27" xfId="1" applyFont="1" applyFill="1" applyBorder="1"/>
    <xf numFmtId="43" fontId="8" fillId="0" borderId="5" xfId="1" applyFont="1" applyFill="1" applyBorder="1"/>
    <xf numFmtId="43" fontId="8" fillId="0" borderId="7" xfId="1" applyFont="1" applyFill="1" applyBorder="1"/>
    <xf numFmtId="0" fontId="4" fillId="2" borderId="8" xfId="0" applyFont="1" applyFill="1" applyBorder="1" applyAlignment="1">
      <alignment horizontal="left" indent="1"/>
    </xf>
    <xf numFmtId="43" fontId="4" fillId="2" borderId="25" xfId="1" applyFont="1" applyFill="1" applyBorder="1"/>
    <xf numFmtId="43" fontId="4" fillId="2" borderId="2" xfId="1" applyFont="1" applyFill="1" applyBorder="1"/>
    <xf numFmtId="43" fontId="4" fillId="2" borderId="8" xfId="1" applyFont="1" applyFill="1" applyBorder="1"/>
    <xf numFmtId="43" fontId="8" fillId="0" borderId="27" xfId="1" applyFont="1" applyBorder="1"/>
    <xf numFmtId="43" fontId="8" fillId="0" borderId="5" xfId="1" applyFont="1" applyBorder="1"/>
    <xf numFmtId="43" fontId="8" fillId="0" borderId="7" xfId="1" applyFont="1" applyBorder="1"/>
    <xf numFmtId="43" fontId="8" fillId="0" borderId="6" xfId="1" applyFont="1" applyBorder="1"/>
    <xf numFmtId="43" fontId="7" fillId="0" borderId="26" xfId="1" applyFont="1" applyBorder="1"/>
    <xf numFmtId="43" fontId="7" fillId="0" borderId="6" xfId="1" applyFont="1" applyBorder="1"/>
    <xf numFmtId="43" fontId="4" fillId="2" borderId="3" xfId="1" applyFont="1" applyFill="1" applyBorder="1"/>
    <xf numFmtId="43" fontId="7" fillId="0" borderId="9" xfId="1" applyFont="1" applyBorder="1"/>
    <xf numFmtId="43" fontId="5" fillId="0" borderId="26" xfId="1" applyFont="1" applyBorder="1"/>
    <xf numFmtId="0" fontId="7" fillId="2" borderId="8" xfId="0" applyFont="1" applyFill="1" applyBorder="1" applyAlignment="1">
      <alignment horizontal="left" indent="3"/>
    </xf>
    <xf numFmtId="0" fontId="13" fillId="2" borderId="9" xfId="0" applyFont="1" applyFill="1" applyBorder="1" applyAlignment="1">
      <alignment horizontal="left" indent="3"/>
    </xf>
    <xf numFmtId="0" fontId="6" fillId="2" borderId="7" xfId="0" applyFont="1" applyFill="1" applyBorder="1" applyAlignment="1">
      <alignment horizontal="left" indent="3"/>
    </xf>
    <xf numFmtId="43" fontId="5" fillId="0" borderId="0" xfId="1" applyFont="1" applyBorder="1"/>
    <xf numFmtId="0" fontId="0" fillId="3" borderId="12" xfId="0" applyFill="1" applyBorder="1" applyAlignment="1">
      <alignment horizontal="center"/>
    </xf>
    <xf numFmtId="0" fontId="0" fillId="3" borderId="13" xfId="0" applyFill="1" applyBorder="1"/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left" indent="1"/>
    </xf>
    <xf numFmtId="0" fontId="2" fillId="3" borderId="25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2" borderId="0" xfId="0" applyFill="1"/>
    <xf numFmtId="14" fontId="4" fillId="0" borderId="1" xfId="0" applyNumberFormat="1" applyFont="1" applyBorder="1"/>
    <xf numFmtId="0" fontId="11" fillId="2" borderId="0" xfId="0" applyFont="1" applyFill="1" applyAlignment="1">
      <alignment horizontal="left" indent="1"/>
    </xf>
    <xf numFmtId="0" fontId="15" fillId="0" borderId="0" xfId="0" applyFont="1"/>
    <xf numFmtId="0" fontId="15" fillId="0" borderId="0" xfId="0" applyFont="1" applyAlignment="1">
      <alignment horizontal="center"/>
    </xf>
    <xf numFmtId="0" fontId="15" fillId="0" borderId="6" xfId="0" applyFont="1" applyBorder="1" applyAlignment="1">
      <alignment horizontal="center"/>
    </xf>
    <xf numFmtId="0" fontId="2" fillId="3" borderId="33" xfId="0" applyFont="1" applyFill="1" applyBorder="1" applyAlignment="1">
      <alignment horizontal="center"/>
    </xf>
    <xf numFmtId="14" fontId="4" fillId="2" borderId="34" xfId="0" applyNumberFormat="1" applyFont="1" applyFill="1" applyBorder="1"/>
    <xf numFmtId="43" fontId="11" fillId="2" borderId="30" xfId="1" applyFont="1" applyFill="1" applyBorder="1"/>
    <xf numFmtId="0" fontId="5" fillId="2" borderId="35" xfId="0" applyFont="1" applyFill="1" applyBorder="1" applyAlignment="1">
      <alignment horizontal="left" indent="1"/>
    </xf>
    <xf numFmtId="0" fontId="0" fillId="2" borderId="31" xfId="0" applyFill="1" applyBorder="1"/>
    <xf numFmtId="0" fontId="0" fillId="2" borderId="30" xfId="0" applyFill="1" applyBorder="1"/>
    <xf numFmtId="0" fontId="0" fillId="2" borderId="7" xfId="0" applyFill="1" applyBorder="1"/>
    <xf numFmtId="0" fontId="0" fillId="2" borderId="9" xfId="0" applyFill="1" applyBorder="1"/>
    <xf numFmtId="0" fontId="5" fillId="0" borderId="4" xfId="0" applyFont="1" applyBorder="1" applyAlignment="1">
      <alignment horizontal="left" indent="1"/>
    </xf>
    <xf numFmtId="14" fontId="5" fillId="2" borderId="0" xfId="0" applyNumberFormat="1" applyFont="1" applyFill="1" applyAlignment="1">
      <alignment horizontal="left" indent="1"/>
    </xf>
    <xf numFmtId="0" fontId="4" fillId="3" borderId="13" xfId="0" applyFont="1" applyFill="1" applyBorder="1" applyAlignment="1">
      <alignment horizontal="center"/>
    </xf>
    <xf numFmtId="0" fontId="5" fillId="2" borderId="3" xfId="0" applyFont="1" applyFill="1" applyBorder="1"/>
    <xf numFmtId="43" fontId="4" fillId="2" borderId="0" xfId="1" applyFont="1" applyFill="1" applyBorder="1"/>
    <xf numFmtId="43" fontId="5" fillId="2" borderId="6" xfId="1" applyFont="1" applyFill="1" applyBorder="1"/>
    <xf numFmtId="0" fontId="4" fillId="3" borderId="2" xfId="0" applyFont="1" applyFill="1" applyBorder="1" applyAlignment="1">
      <alignment horizontal="center"/>
    </xf>
    <xf numFmtId="43" fontId="5" fillId="2" borderId="5" xfId="1" applyFont="1" applyFill="1" applyBorder="1"/>
    <xf numFmtId="43" fontId="4" fillId="2" borderId="5" xfId="1" applyFont="1" applyFill="1" applyBorder="1"/>
    <xf numFmtId="43" fontId="4" fillId="2" borderId="11" xfId="1" applyFont="1" applyFill="1" applyBorder="1"/>
    <xf numFmtId="0" fontId="5" fillId="2" borderId="11" xfId="0" applyFont="1" applyFill="1" applyBorder="1"/>
    <xf numFmtId="43" fontId="4" fillId="2" borderId="3" xfId="0" applyNumberFormat="1" applyFont="1" applyFill="1" applyBorder="1"/>
    <xf numFmtId="43" fontId="5" fillId="2" borderId="4" xfId="0" applyNumberFormat="1" applyFont="1" applyFill="1" applyBorder="1"/>
    <xf numFmtId="43" fontId="4" fillId="2" borderId="4" xfId="0" applyNumberFormat="1" applyFont="1" applyFill="1" applyBorder="1"/>
    <xf numFmtId="0" fontId="5" fillId="2" borderId="5" xfId="0" applyFont="1" applyFill="1" applyBorder="1"/>
    <xf numFmtId="0" fontId="2" fillId="6" borderId="33" xfId="0" applyFont="1" applyFill="1" applyBorder="1" applyAlignment="1">
      <alignment horizontal="center"/>
    </xf>
    <xf numFmtId="0" fontId="0" fillId="5" borderId="31" xfId="0" applyFill="1" applyBorder="1"/>
    <xf numFmtId="43" fontId="0" fillId="5" borderId="30" xfId="1" applyFont="1" applyFill="1" applyBorder="1"/>
    <xf numFmtId="0" fontId="4" fillId="2" borderId="0" xfId="0" applyFont="1" applyFill="1" applyAlignment="1">
      <alignment horizontal="left" indent="1"/>
    </xf>
    <xf numFmtId="43" fontId="0" fillId="5" borderId="31" xfId="1" applyFont="1" applyFill="1" applyBorder="1"/>
    <xf numFmtId="0" fontId="5" fillId="3" borderId="36" xfId="0" applyFont="1" applyFill="1" applyBorder="1" applyAlignment="1">
      <alignment horizontal="center"/>
    </xf>
    <xf numFmtId="43" fontId="0" fillId="6" borderId="29" xfId="1" applyFont="1" applyFill="1" applyBorder="1"/>
    <xf numFmtId="0" fontId="4" fillId="2" borderId="28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5" fillId="2" borderId="36" xfId="0" applyFont="1" applyFill="1" applyBorder="1" applyAlignment="1">
      <alignment horizontal="center"/>
    </xf>
    <xf numFmtId="16" fontId="5" fillId="0" borderId="0" xfId="0" applyNumberFormat="1" applyFont="1"/>
    <xf numFmtId="43" fontId="8" fillId="3" borderId="7" xfId="1" applyFont="1" applyFill="1" applyBorder="1"/>
    <xf numFmtId="43" fontId="5" fillId="0" borderId="1" xfId="1" applyFont="1" applyBorder="1"/>
    <xf numFmtId="0" fontId="7" fillId="0" borderId="10" xfId="0" applyFont="1" applyBorder="1" applyAlignment="1">
      <alignment horizontal="left" indent="3"/>
    </xf>
    <xf numFmtId="43" fontId="12" fillId="0" borderId="9" xfId="1" applyFont="1" applyBorder="1"/>
    <xf numFmtId="43" fontId="11" fillId="0" borderId="38" xfId="1" applyFont="1" applyFill="1" applyBorder="1"/>
    <xf numFmtId="43" fontId="10" fillId="0" borderId="38" xfId="1" applyFont="1" applyFill="1" applyBorder="1"/>
    <xf numFmtId="43" fontId="11" fillId="0" borderId="39" xfId="1" applyFont="1" applyFill="1" applyBorder="1"/>
    <xf numFmtId="43" fontId="10" fillId="0" borderId="39" xfId="1" applyFont="1" applyFill="1" applyBorder="1"/>
    <xf numFmtId="0" fontId="11" fillId="0" borderId="39" xfId="0" applyFont="1" applyBorder="1" applyAlignment="1">
      <alignment horizontal="left" indent="1"/>
    </xf>
    <xf numFmtId="43" fontId="11" fillId="0" borderId="39" xfId="1" applyFont="1" applyBorder="1"/>
    <xf numFmtId="0" fontId="11" fillId="0" borderId="40" xfId="0" applyFont="1" applyBorder="1" applyAlignment="1">
      <alignment horizontal="left" indent="1"/>
    </xf>
    <xf numFmtId="43" fontId="11" fillId="0" borderId="40" xfId="1" applyFont="1" applyBorder="1"/>
    <xf numFmtId="43" fontId="11" fillId="0" borderId="40" xfId="1" applyFont="1" applyFill="1" applyBorder="1"/>
    <xf numFmtId="43" fontId="10" fillId="0" borderId="40" xfId="1" applyFont="1" applyFill="1" applyBorder="1"/>
    <xf numFmtId="0" fontId="0" fillId="3" borderId="12" xfId="0" applyFill="1" applyBorder="1"/>
    <xf numFmtId="0" fontId="0" fillId="2" borderId="16" xfId="0" applyFill="1" applyBorder="1"/>
    <xf numFmtId="0" fontId="0" fillId="2" borderId="28" xfId="0" applyFill="1" applyBorder="1"/>
    <xf numFmtId="0" fontId="4" fillId="2" borderId="36" xfId="0" applyFont="1" applyFill="1" applyBorder="1" applyAlignment="1">
      <alignment horizontal="left" indent="1"/>
    </xf>
    <xf numFmtId="0" fontId="5" fillId="2" borderId="28" xfId="0" applyFont="1" applyFill="1" applyBorder="1" applyAlignment="1">
      <alignment horizontal="left" indent="1"/>
    </xf>
    <xf numFmtId="0" fontId="4" fillId="2" borderId="37" xfId="0" applyFont="1" applyFill="1" applyBorder="1" applyAlignment="1">
      <alignment horizontal="left" indent="1"/>
    </xf>
    <xf numFmtId="14" fontId="4" fillId="2" borderId="11" xfId="0" applyNumberFormat="1" applyFont="1" applyFill="1" applyBorder="1" applyAlignment="1">
      <alignment horizontal="left" indent="1"/>
    </xf>
    <xf numFmtId="43" fontId="10" fillId="2" borderId="34" xfId="1" applyFont="1" applyFill="1" applyBorder="1"/>
    <xf numFmtId="0" fontId="10" fillId="2" borderId="41" xfId="0" applyFont="1" applyFill="1" applyBorder="1" applyAlignment="1">
      <alignment horizontal="left" indent="3"/>
    </xf>
    <xf numFmtId="0" fontId="16" fillId="2" borderId="35" xfId="0" applyFont="1" applyFill="1" applyBorder="1" applyAlignment="1">
      <alignment horizontal="left" indent="3"/>
    </xf>
    <xf numFmtId="43" fontId="10" fillId="0" borderId="42" xfId="1" applyFont="1" applyFill="1" applyBorder="1"/>
    <xf numFmtId="43" fontId="10" fillId="2" borderId="43" xfId="1" applyFont="1" applyFill="1" applyBorder="1"/>
    <xf numFmtId="0" fontId="11" fillId="2" borderId="28" xfId="0" applyFont="1" applyFill="1" applyBorder="1" applyAlignment="1">
      <alignment horizontal="left" indent="3"/>
    </xf>
    <xf numFmtId="0" fontId="11" fillId="2" borderId="28" xfId="0" applyFont="1" applyFill="1" applyBorder="1" applyAlignment="1">
      <alignment horizontal="left" indent="1"/>
    </xf>
    <xf numFmtId="0" fontId="10" fillId="2" borderId="37" xfId="0" applyFont="1" applyFill="1" applyBorder="1" applyAlignment="1">
      <alignment horizontal="left" indent="1"/>
    </xf>
    <xf numFmtId="0" fontId="10" fillId="2" borderId="11" xfId="0" applyFont="1" applyFill="1" applyBorder="1" applyAlignment="1">
      <alignment horizontal="left" indent="1"/>
    </xf>
    <xf numFmtId="0" fontId="10" fillId="2" borderId="44" xfId="0" applyFont="1" applyFill="1" applyBorder="1" applyAlignment="1">
      <alignment horizontal="left" indent="1"/>
    </xf>
    <xf numFmtId="0" fontId="10" fillId="2" borderId="45" xfId="0" applyFont="1" applyFill="1" applyBorder="1" applyAlignment="1">
      <alignment horizontal="left" indent="1"/>
    </xf>
    <xf numFmtId="43" fontId="10" fillId="0" borderId="46" xfId="1" applyFont="1" applyFill="1" applyBorder="1"/>
    <xf numFmtId="43" fontId="10" fillId="2" borderId="47" xfId="1" applyFont="1" applyFill="1" applyBorder="1"/>
    <xf numFmtId="0" fontId="5" fillId="2" borderId="41" xfId="0" applyFont="1" applyFill="1" applyBorder="1" applyAlignment="1">
      <alignment horizontal="center"/>
    </xf>
    <xf numFmtId="0" fontId="5" fillId="2" borderId="41" xfId="0" applyFont="1" applyFill="1" applyBorder="1" applyAlignment="1">
      <alignment horizontal="left" indent="1"/>
    </xf>
    <xf numFmtId="43" fontId="11" fillId="0" borderId="48" xfId="1" applyFont="1" applyFill="1" applyBorder="1"/>
    <xf numFmtId="43" fontId="11" fillId="2" borderId="43" xfId="1" applyFont="1" applyFill="1" applyBorder="1"/>
    <xf numFmtId="0" fontId="13" fillId="2" borderId="6" xfId="0" applyFont="1" applyFill="1" applyBorder="1" applyAlignment="1">
      <alignment horizontal="left" indent="1"/>
    </xf>
    <xf numFmtId="0" fontId="4" fillId="2" borderId="16" xfId="0" applyFont="1" applyFill="1" applyBorder="1" applyAlignment="1">
      <alignment horizontal="center"/>
    </xf>
    <xf numFmtId="43" fontId="4" fillId="2" borderId="7" xfId="1" applyFont="1" applyFill="1" applyBorder="1"/>
    <xf numFmtId="43" fontId="4" fillId="2" borderId="27" xfId="1" applyFont="1" applyFill="1" applyBorder="1"/>
    <xf numFmtId="43" fontId="7" fillId="0" borderId="7" xfId="1" applyFont="1" applyBorder="1"/>
    <xf numFmtId="0" fontId="13" fillId="2" borderId="0" xfId="0" applyFont="1" applyFill="1" applyAlignment="1">
      <alignment horizontal="left" indent="1"/>
    </xf>
    <xf numFmtId="0" fontId="0" fillId="2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43" fontId="0" fillId="0" borderId="0" xfId="0" applyNumberFormat="1"/>
    <xf numFmtId="164" fontId="4" fillId="0" borderId="1" xfId="1" applyNumberFormat="1" applyFont="1" applyFill="1" applyBorder="1"/>
    <xf numFmtId="0" fontId="5" fillId="0" borderId="8" xfId="0" applyFont="1" applyBorder="1" applyAlignment="1">
      <alignment horizontal="left" indent="1"/>
    </xf>
    <xf numFmtId="0" fontId="5" fillId="0" borderId="2" xfId="0" applyFont="1" applyBorder="1" applyAlignment="1">
      <alignment horizontal="center"/>
    </xf>
    <xf numFmtId="0" fontId="11" fillId="0" borderId="8" xfId="0" applyFont="1" applyBorder="1" applyAlignment="1">
      <alignment horizontal="left" indent="1"/>
    </xf>
    <xf numFmtId="43" fontId="4" fillId="0" borderId="25" xfId="0" applyNumberFormat="1" applyFont="1" applyBorder="1"/>
    <xf numFmtId="0" fontId="5" fillId="0" borderId="4" xfId="0" applyFont="1" applyBorder="1" applyAlignment="1">
      <alignment horizontal="center"/>
    </xf>
    <xf numFmtId="43" fontId="4" fillId="0" borderId="26" xfId="0" applyNumberFormat="1" applyFont="1" applyBorder="1"/>
    <xf numFmtId="0" fontId="5" fillId="0" borderId="39" xfId="0" applyFont="1" applyBorder="1" applyAlignment="1">
      <alignment horizontal="left" indent="1"/>
    </xf>
    <xf numFmtId="43" fontId="5" fillId="0" borderId="39" xfId="1" applyFont="1" applyFill="1" applyBorder="1"/>
    <xf numFmtId="43" fontId="12" fillId="0" borderId="9" xfId="1" applyFont="1" applyFill="1" applyBorder="1"/>
    <xf numFmtId="49" fontId="5" fillId="0" borderId="4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1" fillId="0" borderId="1" xfId="0" applyFont="1" applyBorder="1" applyAlignment="1">
      <alignment horizontal="left" indent="3"/>
    </xf>
    <xf numFmtId="43" fontId="11" fillId="0" borderId="1" xfId="1" applyFont="1" applyFill="1" applyBorder="1"/>
    <xf numFmtId="0" fontId="11" fillId="0" borderId="1" xfId="0" applyFont="1" applyBorder="1" applyAlignment="1">
      <alignment horizontal="left" indent="1"/>
    </xf>
    <xf numFmtId="0" fontId="12" fillId="0" borderId="9" xfId="0" applyFont="1" applyBorder="1" applyAlignment="1">
      <alignment horizontal="center"/>
    </xf>
    <xf numFmtId="43" fontId="17" fillId="0" borderId="9" xfId="1" applyFont="1" applyBorder="1"/>
    <xf numFmtId="43" fontId="5" fillId="7" borderId="9" xfId="1" applyFont="1" applyFill="1" applyBorder="1"/>
    <xf numFmtId="43" fontId="5" fillId="8" borderId="9" xfId="1" applyFont="1" applyFill="1" applyBorder="1"/>
    <xf numFmtId="43" fontId="5" fillId="2" borderId="7" xfId="1" applyFont="1" applyFill="1" applyBorder="1"/>
    <xf numFmtId="43" fontId="8" fillId="0" borderId="4" xfId="1" applyFont="1" applyBorder="1"/>
    <xf numFmtId="0" fontId="2" fillId="2" borderId="8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1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Continuous"/>
    </xf>
    <xf numFmtId="0" fontId="20" fillId="0" borderId="0" xfId="0" applyFont="1"/>
    <xf numFmtId="0" fontId="10" fillId="0" borderId="0" xfId="0" applyFont="1"/>
    <xf numFmtId="0" fontId="11" fillId="0" borderId="6" xfId="0" applyFont="1" applyBorder="1"/>
    <xf numFmtId="0" fontId="10" fillId="0" borderId="6" xfId="0" applyFont="1" applyBorder="1" applyAlignment="1">
      <alignment horizontal="center"/>
    </xf>
    <xf numFmtId="165" fontId="11" fillId="0" borderId="0" xfId="1" applyNumberFormat="1" applyFont="1"/>
    <xf numFmtId="3" fontId="11" fillId="0" borderId="0" xfId="0" applyNumberFormat="1" applyFont="1"/>
    <xf numFmtId="0" fontId="10" fillId="0" borderId="11" xfId="0" applyFont="1" applyBorder="1"/>
    <xf numFmtId="0" fontId="11" fillId="0" borderId="11" xfId="0" applyFont="1" applyBorder="1"/>
    <xf numFmtId="3" fontId="10" fillId="0" borderId="11" xfId="0" applyNumberFormat="1" applyFont="1" applyBorder="1"/>
    <xf numFmtId="3" fontId="10" fillId="0" borderId="0" xfId="0" applyNumberFormat="1" applyFont="1"/>
    <xf numFmtId="0" fontId="11" fillId="0" borderId="6" xfId="0" applyFont="1" applyBorder="1" applyAlignment="1">
      <alignment horizontal="center"/>
    </xf>
    <xf numFmtId="1" fontId="11" fillId="0" borderId="0" xfId="0" applyNumberFormat="1" applyFont="1"/>
    <xf numFmtId="0" fontId="10" fillId="0" borderId="11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6" xfId="0" applyFont="1" applyBorder="1" applyAlignment="1">
      <alignment horizontal="center" wrapText="1"/>
    </xf>
    <xf numFmtId="0" fontId="11" fillId="0" borderId="11" xfId="0" applyFont="1" applyBorder="1" applyAlignment="1">
      <alignment horizontal="center"/>
    </xf>
    <xf numFmtId="3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right"/>
    </xf>
    <xf numFmtId="43" fontId="11" fillId="0" borderId="0" xfId="0" applyNumberFormat="1" applyFont="1"/>
    <xf numFmtId="0" fontId="20" fillId="0" borderId="0" xfId="0" applyFont="1" applyAlignment="1">
      <alignment horizontal="left"/>
    </xf>
    <xf numFmtId="0" fontId="21" fillId="0" borderId="0" xfId="0" applyFont="1"/>
    <xf numFmtId="0" fontId="22" fillId="0" borderId="0" xfId="0" applyFont="1"/>
    <xf numFmtId="43" fontId="0" fillId="6" borderId="30" xfId="1" applyFont="1" applyFill="1" applyBorder="1"/>
    <xf numFmtId="43" fontId="4" fillId="9" borderId="18" xfId="1" applyFont="1" applyFill="1" applyBorder="1"/>
    <xf numFmtId="43" fontId="4" fillId="9" borderId="32" xfId="1" applyFont="1" applyFill="1" applyBorder="1"/>
    <xf numFmtId="43" fontId="4" fillId="9" borderId="34" xfId="1" applyFont="1" applyFill="1" applyBorder="1"/>
    <xf numFmtId="0" fontId="3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colors>
    <mruColors>
      <color rgb="FF99FF99"/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8704807F-DC43-42C0-8683-8412551F2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045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FF60AED4-A50F-425C-81F9-E77067E6BC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ECE46FAB-823B-4B12-B95B-2A85F9325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FA77400D-7FA4-4E2E-BBD1-EFF92F0F1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565150</xdr:colOff>
      <xdr:row>0</xdr:row>
      <xdr:rowOff>38100</xdr:rowOff>
    </xdr:from>
    <xdr:to>
      <xdr:col>1</xdr:col>
      <xdr:colOff>1028700</xdr:colOff>
      <xdr:row>0</xdr:row>
      <xdr:rowOff>492904</xdr:rowOff>
    </xdr:to>
    <xdr:pic>
      <xdr:nvPicPr>
        <xdr:cNvPr id="2" name="Bilde 1">
          <a:extLst>
            <a:ext uri="{FF2B5EF4-FFF2-40B4-BE49-F238E27FC236}">
              <a16:creationId xmlns:a16="http://schemas.microsoft.com/office/drawing/2014/main" id="{A9C4D3FF-3767-400A-ADBA-2EB70F2213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38100"/>
          <a:ext cx="463550" cy="454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8B1B7-BCBC-49CC-8D94-F7156699A750}">
  <dimension ref="A1:I64"/>
  <sheetViews>
    <sheetView showGridLines="0" zoomScaleNormal="100" workbookViewId="0">
      <pane ySplit="2" topLeftCell="A3" activePane="bottomLeft" state="frozen"/>
      <selection pane="bottomLeft" activeCell="D70" sqref="D70"/>
    </sheetView>
  </sheetViews>
  <sheetFormatPr baseColWidth="10" defaultColWidth="8.54296875" defaultRowHeight="14.5" x14ac:dyDescent="0.35"/>
  <cols>
    <col min="1" max="1" width="7.1796875" style="1" customWidth="1"/>
    <col min="2" max="2" width="38.453125" bestFit="1" customWidth="1"/>
    <col min="3" max="9" width="13.54296875" customWidth="1"/>
  </cols>
  <sheetData>
    <row r="1" spans="1:9" ht="40" customHeight="1" thickBot="1" x14ac:dyDescent="0.4">
      <c r="A1" s="322" t="s">
        <v>103</v>
      </c>
      <c r="B1" s="322"/>
      <c r="C1" s="322"/>
      <c r="D1" s="322"/>
      <c r="E1" s="322"/>
      <c r="F1" s="322"/>
      <c r="G1" s="322"/>
      <c r="H1" s="322"/>
      <c r="I1" s="322"/>
    </row>
    <row r="2" spans="1:9" ht="22" customHeight="1" x14ac:dyDescent="0.35">
      <c r="A2" s="171"/>
      <c r="B2" s="172"/>
      <c r="C2" s="173" t="s">
        <v>0</v>
      </c>
      <c r="D2" s="174" t="s">
        <v>1</v>
      </c>
      <c r="E2" s="173" t="s">
        <v>2</v>
      </c>
      <c r="F2" s="173" t="s">
        <v>3</v>
      </c>
      <c r="G2" s="173" t="s">
        <v>4</v>
      </c>
      <c r="H2" s="208">
        <v>2023</v>
      </c>
      <c r="I2" s="195" t="s">
        <v>354</v>
      </c>
    </row>
    <row r="3" spans="1:9" x14ac:dyDescent="0.35">
      <c r="A3" s="10"/>
      <c r="B3" s="11"/>
      <c r="C3" s="4"/>
      <c r="D3" s="7"/>
      <c r="E3" s="4"/>
      <c r="F3" s="4"/>
      <c r="G3" s="4"/>
      <c r="H3" s="209"/>
      <c r="I3" s="11"/>
    </row>
    <row r="4" spans="1:9" ht="17.149999999999999" customHeight="1" x14ac:dyDescent="0.35">
      <c r="A4" s="32"/>
      <c r="B4" s="12" t="s">
        <v>5</v>
      </c>
      <c r="C4" s="17"/>
      <c r="D4" s="18"/>
      <c r="E4" s="17"/>
      <c r="F4" s="17"/>
      <c r="G4" s="17"/>
      <c r="H4" s="210"/>
      <c r="I4" s="196"/>
    </row>
    <row r="5" spans="1:9" ht="17.149999999999999" customHeight="1" x14ac:dyDescent="0.35">
      <c r="A5" s="40">
        <v>3100</v>
      </c>
      <c r="B5" s="211" t="s">
        <v>8</v>
      </c>
      <c r="C5" s="23">
        <f>SUM(C6:C7)</f>
        <v>31250</v>
      </c>
      <c r="D5" s="23">
        <f t="shared" ref="D5:G5" si="0">SUM(D6:D7)</f>
        <v>10098.880000000001</v>
      </c>
      <c r="E5" s="23">
        <f t="shared" si="0"/>
        <v>0</v>
      </c>
      <c r="F5" s="23">
        <f t="shared" si="0"/>
        <v>0</v>
      </c>
      <c r="G5" s="23">
        <f t="shared" si="0"/>
        <v>0</v>
      </c>
      <c r="H5" s="318">
        <v>36593.94</v>
      </c>
      <c r="I5" s="197">
        <f>SUM(C5:G5)</f>
        <v>41348.880000000005</v>
      </c>
    </row>
    <row r="6" spans="1:9" ht="17.149999999999999" customHeight="1" x14ac:dyDescent="0.35">
      <c r="A6" s="33">
        <v>3110</v>
      </c>
      <c r="B6" s="29" t="s">
        <v>23</v>
      </c>
      <c r="C6" s="30">
        <f>Inntekter!C4</f>
        <v>0</v>
      </c>
      <c r="D6" s="284">
        <f>Inntekter!D4</f>
        <v>10098.880000000001</v>
      </c>
      <c r="E6" s="5">
        <f>Inntekter!E4</f>
        <v>0</v>
      </c>
      <c r="F6" s="5">
        <f>Inntekter!F4</f>
        <v>0</v>
      </c>
      <c r="G6" s="5">
        <f>Inntekter!G4</f>
        <v>0</v>
      </c>
      <c r="H6" s="210"/>
      <c r="I6" s="197"/>
    </row>
    <row r="7" spans="1:9" ht="17.149999999999999" customHeight="1" x14ac:dyDescent="0.35">
      <c r="A7" s="33">
        <v>3120</v>
      </c>
      <c r="B7" s="29" t="s">
        <v>24</v>
      </c>
      <c r="C7" s="30">
        <f>Inntekter!C11</f>
        <v>31250</v>
      </c>
      <c r="D7" s="30">
        <f>Inntekter!D11</f>
        <v>0</v>
      </c>
      <c r="E7" s="30">
        <f>Inntekter!E11</f>
        <v>0</v>
      </c>
      <c r="F7" s="30">
        <f>Inntekter!F11</f>
        <v>0</v>
      </c>
      <c r="G7" s="30">
        <f>Inntekter!G11</f>
        <v>0</v>
      </c>
      <c r="H7" s="210"/>
      <c r="I7" s="197"/>
    </row>
    <row r="8" spans="1:9" ht="17.149999999999999" customHeight="1" x14ac:dyDescent="0.35">
      <c r="A8" s="40">
        <v>3400</v>
      </c>
      <c r="B8" s="211" t="s">
        <v>9</v>
      </c>
      <c r="C8" s="23">
        <f>SUM(C9:C13)</f>
        <v>53277.47</v>
      </c>
      <c r="D8" s="23">
        <f>SUM(D9:D13)</f>
        <v>0</v>
      </c>
      <c r="E8" s="23">
        <f>SUM(E9:E13)</f>
        <v>0</v>
      </c>
      <c r="F8" s="23">
        <f>SUM(F9:F13)</f>
        <v>0</v>
      </c>
      <c r="G8" s="23">
        <f>SUM(G9:G13)</f>
        <v>0</v>
      </c>
      <c r="H8" s="318">
        <v>62715.93</v>
      </c>
      <c r="I8" s="197">
        <f>SUM(C8:G8)</f>
        <v>53277.47</v>
      </c>
    </row>
    <row r="9" spans="1:9" ht="17.149999999999999" customHeight="1" x14ac:dyDescent="0.35">
      <c r="A9" s="33">
        <v>3410</v>
      </c>
      <c r="B9" s="29" t="s">
        <v>22</v>
      </c>
      <c r="C9" s="36">
        <f>Inntekter!C23</f>
        <v>0</v>
      </c>
      <c r="D9" s="36">
        <f>Inntekter!D23</f>
        <v>0</v>
      </c>
      <c r="E9" s="36">
        <f>Inntekter!E23</f>
        <v>0</v>
      </c>
      <c r="F9" s="36">
        <f>Inntekter!F23</f>
        <v>0</v>
      </c>
      <c r="G9" s="36">
        <f>Inntekter!G23</f>
        <v>0</v>
      </c>
      <c r="H9" s="210"/>
      <c r="I9" s="197"/>
    </row>
    <row r="10" spans="1:9" ht="17.149999999999999" customHeight="1" x14ac:dyDescent="0.35">
      <c r="A10" s="33">
        <v>3411</v>
      </c>
      <c r="B10" s="29" t="s">
        <v>40</v>
      </c>
      <c r="C10" s="36">
        <f>Inntekter!C24</f>
        <v>28954</v>
      </c>
      <c r="D10" s="88"/>
      <c r="E10" s="36"/>
      <c r="F10" s="36"/>
      <c r="G10" s="36"/>
      <c r="H10" s="210"/>
      <c r="I10" s="197"/>
    </row>
    <row r="11" spans="1:9" ht="17.149999999999999" customHeight="1" x14ac:dyDescent="0.35">
      <c r="A11" s="33">
        <v>3415</v>
      </c>
      <c r="B11" s="29" t="s">
        <v>41</v>
      </c>
      <c r="C11" s="36">
        <f>Inntekter!C29</f>
        <v>0</v>
      </c>
      <c r="D11" s="8"/>
      <c r="E11" s="5"/>
      <c r="F11" s="5"/>
      <c r="G11" s="5"/>
      <c r="H11" s="210"/>
      <c r="I11" s="197"/>
    </row>
    <row r="12" spans="1:9" ht="17.149999999999999" customHeight="1" x14ac:dyDescent="0.35">
      <c r="A12" s="33">
        <v>3420</v>
      </c>
      <c r="B12" s="29" t="s">
        <v>21</v>
      </c>
      <c r="C12" s="36">
        <f>Inntekter!C30</f>
        <v>24323.47</v>
      </c>
      <c r="D12" s="8"/>
      <c r="E12" s="5"/>
      <c r="F12" s="5"/>
      <c r="G12" s="5"/>
      <c r="H12" s="210"/>
      <c r="I12" s="197"/>
    </row>
    <row r="13" spans="1:9" ht="17.149999999999999" customHeight="1" x14ac:dyDescent="0.35">
      <c r="A13" s="33">
        <v>3425</v>
      </c>
      <c r="B13" s="29" t="s">
        <v>20</v>
      </c>
      <c r="C13" s="37">
        <f>Inntekter!C36</f>
        <v>0</v>
      </c>
      <c r="D13" s="8"/>
      <c r="E13" s="5"/>
      <c r="F13" s="5"/>
      <c r="G13" s="5"/>
      <c r="H13" s="210"/>
      <c r="I13" s="197"/>
    </row>
    <row r="14" spans="1:9" ht="17.149999999999999" customHeight="1" x14ac:dyDescent="0.35">
      <c r="A14" s="40">
        <v>3440</v>
      </c>
      <c r="B14" s="211" t="s">
        <v>10</v>
      </c>
      <c r="C14" s="23">
        <f>SUM(C15:C17)</f>
        <v>0</v>
      </c>
      <c r="D14" s="39"/>
      <c r="E14" s="38"/>
      <c r="F14" s="38"/>
      <c r="G14" s="38"/>
      <c r="H14" s="318">
        <v>5327.5</v>
      </c>
      <c r="I14" s="197">
        <f>SUM(C14:G14)</f>
        <v>0</v>
      </c>
    </row>
    <row r="15" spans="1:9" ht="17.149999999999999" customHeight="1" x14ac:dyDescent="0.35">
      <c r="A15" s="33">
        <v>3441</v>
      </c>
      <c r="B15" s="29" t="s">
        <v>25</v>
      </c>
      <c r="C15" s="30"/>
      <c r="D15" s="8"/>
      <c r="E15" s="5"/>
      <c r="F15" s="5"/>
      <c r="G15" s="5"/>
      <c r="H15" s="210"/>
      <c r="I15" s="197"/>
    </row>
    <row r="16" spans="1:9" ht="17.149999999999999" customHeight="1" x14ac:dyDescent="0.35">
      <c r="A16" s="33">
        <v>3442</v>
      </c>
      <c r="B16" s="29" t="s">
        <v>151</v>
      </c>
      <c r="C16" s="30">
        <f>Inntekter!C39</f>
        <v>110925</v>
      </c>
      <c r="D16" s="8"/>
      <c r="E16" s="5"/>
      <c r="F16" s="5"/>
      <c r="G16" s="5"/>
      <c r="H16" s="210"/>
      <c r="I16" s="197"/>
    </row>
    <row r="17" spans="1:9" ht="17.149999999999999" customHeight="1" x14ac:dyDescent="0.35">
      <c r="A17" s="33">
        <v>3443</v>
      </c>
      <c r="B17" s="29" t="s">
        <v>153</v>
      </c>
      <c r="C17" s="30">
        <v>-110925</v>
      </c>
      <c r="D17" s="8"/>
      <c r="E17" s="5"/>
      <c r="F17" s="5"/>
      <c r="G17" s="5"/>
      <c r="H17" s="210"/>
      <c r="I17" s="197"/>
    </row>
    <row r="18" spans="1:9" ht="17.149999999999999" customHeight="1" x14ac:dyDescent="0.35">
      <c r="A18" s="33"/>
      <c r="B18" s="29" t="s">
        <v>39</v>
      </c>
      <c r="C18" s="30">
        <f>Inntekter!C41</f>
        <v>0</v>
      </c>
      <c r="D18" s="8"/>
      <c r="E18" s="5"/>
      <c r="F18" s="5"/>
      <c r="G18" s="5"/>
      <c r="H18" s="210"/>
      <c r="I18" s="197"/>
    </row>
    <row r="19" spans="1:9" ht="17.149999999999999" customHeight="1" x14ac:dyDescent="0.35">
      <c r="A19" s="33">
        <v>3920</v>
      </c>
      <c r="B19" s="211" t="s">
        <v>11</v>
      </c>
      <c r="C19" s="23">
        <f>Inntekter!C45</f>
        <v>43426.62</v>
      </c>
      <c r="D19" s="24"/>
      <c r="E19" s="23"/>
      <c r="F19" s="23"/>
      <c r="G19" s="23"/>
      <c r="H19" s="318">
        <v>53352.610000000008</v>
      </c>
      <c r="I19" s="197">
        <f>SUM(C19:G19)</f>
        <v>43426.62</v>
      </c>
    </row>
    <row r="20" spans="1:9" ht="17.149999999999999" customHeight="1" x14ac:dyDescent="0.35">
      <c r="A20" s="33">
        <v>3990</v>
      </c>
      <c r="B20" s="211" t="s">
        <v>12</v>
      </c>
      <c r="C20" s="23">
        <f>Inntekter!C78</f>
        <v>59031.06</v>
      </c>
      <c r="D20" s="39"/>
      <c r="E20" s="38"/>
      <c r="F20" s="38"/>
      <c r="G20" s="38"/>
      <c r="H20" s="318">
        <v>54932.090000000004</v>
      </c>
      <c r="I20" s="197">
        <f>SUM(C20:G20)</f>
        <v>59031.06</v>
      </c>
    </row>
    <row r="21" spans="1:9" ht="17.149999999999999" customHeight="1" x14ac:dyDescent="0.35">
      <c r="A21" s="34"/>
      <c r="B21" s="13"/>
      <c r="C21" s="6"/>
      <c r="D21" s="9"/>
      <c r="E21" s="6"/>
      <c r="F21" s="6"/>
      <c r="G21" s="6"/>
      <c r="H21" s="212"/>
      <c r="I21" s="198"/>
    </row>
    <row r="22" spans="1:9" ht="17.149999999999999" customHeight="1" x14ac:dyDescent="0.35">
      <c r="A22" s="14"/>
      <c r="B22" s="31" t="s">
        <v>6</v>
      </c>
      <c r="C22" s="26">
        <f>C5+C8+C14+C19+C20</f>
        <v>186985.15</v>
      </c>
      <c r="D22" s="26">
        <f>D5+D8+D14+D19+D20</f>
        <v>10098.880000000001</v>
      </c>
      <c r="E22" s="26">
        <f>E5+E8+E14+E19+E20</f>
        <v>0</v>
      </c>
      <c r="F22" s="26">
        <f>F5+F8+F14+F19+F20</f>
        <v>0</v>
      </c>
      <c r="G22" s="26">
        <f>G5+G8+G14+G19+G20</f>
        <v>0</v>
      </c>
      <c r="H22" s="319">
        <f>SUM(H5:H21)</f>
        <v>212922.07</v>
      </c>
      <c r="I22" s="27">
        <f>SUM(I5:I21)</f>
        <v>197084.03</v>
      </c>
    </row>
    <row r="23" spans="1:9" ht="17.149999999999999" customHeight="1" x14ac:dyDescent="0.35">
      <c r="A23" s="213"/>
      <c r="B23" s="175"/>
      <c r="C23" s="176" t="s">
        <v>0</v>
      </c>
      <c r="D23" s="177" t="s">
        <v>1</v>
      </c>
      <c r="E23" s="178" t="s">
        <v>2</v>
      </c>
      <c r="F23" s="178" t="s">
        <v>3</v>
      </c>
      <c r="G23" s="178" t="s">
        <v>4</v>
      </c>
      <c r="H23" s="214"/>
      <c r="I23" s="199" t="s">
        <v>43</v>
      </c>
    </row>
    <row r="24" spans="1:9" ht="17.149999999999999" customHeight="1" x14ac:dyDescent="0.35">
      <c r="A24" s="136"/>
      <c r="B24" s="146" t="s">
        <v>13</v>
      </c>
      <c r="C24" s="142"/>
      <c r="D24" s="22"/>
      <c r="E24" s="21"/>
      <c r="F24" s="21"/>
      <c r="G24" s="21"/>
      <c r="H24" s="210"/>
      <c r="I24" s="22"/>
    </row>
    <row r="25" spans="1:9" ht="17.149999999999999" customHeight="1" x14ac:dyDescent="0.35">
      <c r="A25" s="215">
        <v>4200</v>
      </c>
      <c r="B25" s="146" t="s">
        <v>15</v>
      </c>
      <c r="C25" s="143">
        <f>SUM(C26:C27)</f>
        <v>0</v>
      </c>
      <c r="D25" s="23">
        <f>SUM(D26:D27)</f>
        <v>25759.68</v>
      </c>
      <c r="E25" s="23">
        <f>SUM(E26:E27)</f>
        <v>2366.4</v>
      </c>
      <c r="F25" s="23">
        <f>SUM(F26:F27)</f>
        <v>2869.9300000000003</v>
      </c>
      <c r="G25" s="23">
        <f>SUM(G26:G27)</f>
        <v>1612.5</v>
      </c>
      <c r="H25" s="318">
        <v>20927.48</v>
      </c>
      <c r="I25" s="24">
        <f>SUM(C25:G25)</f>
        <v>32608.510000000002</v>
      </c>
    </row>
    <row r="26" spans="1:9" ht="17.149999999999999" customHeight="1" x14ac:dyDescent="0.35">
      <c r="A26" s="136">
        <v>4210</v>
      </c>
      <c r="B26" s="147" t="s">
        <v>15</v>
      </c>
      <c r="C26" s="144">
        <f>Utgifter!C4</f>
        <v>0</v>
      </c>
      <c r="D26" s="42">
        <f>Utgifter!D4</f>
        <v>25759.68</v>
      </c>
      <c r="E26" s="42">
        <f>Utgifter!E4</f>
        <v>2366.4</v>
      </c>
      <c r="F26" s="42">
        <f>Utgifter!F4</f>
        <v>2869.9300000000003</v>
      </c>
      <c r="G26" s="42">
        <f>Utgifter!G4</f>
        <v>1612.5</v>
      </c>
      <c r="H26" s="210"/>
      <c r="I26" s="24"/>
    </row>
    <row r="27" spans="1:9" ht="17.149999999999999" customHeight="1" x14ac:dyDescent="0.35">
      <c r="A27" s="216">
        <v>4220</v>
      </c>
      <c r="B27" s="150"/>
      <c r="C27" s="151"/>
      <c r="D27" s="152"/>
      <c r="E27" s="153"/>
      <c r="F27" s="153"/>
      <c r="G27" s="153"/>
      <c r="H27" s="210"/>
      <c r="I27" s="39"/>
    </row>
    <row r="28" spans="1:9" ht="17.149999999999999" customHeight="1" x14ac:dyDescent="0.35">
      <c r="A28" s="217">
        <v>4300</v>
      </c>
      <c r="B28" s="154" t="s">
        <v>14</v>
      </c>
      <c r="C28" s="155">
        <f>C29</f>
        <v>16800</v>
      </c>
      <c r="D28" s="156">
        <f>D29</f>
        <v>0</v>
      </c>
      <c r="E28" s="157">
        <f>E29</f>
        <v>0</v>
      </c>
      <c r="F28" s="157">
        <f>F29</f>
        <v>0</v>
      </c>
      <c r="G28" s="157">
        <f>G29</f>
        <v>0</v>
      </c>
      <c r="H28" s="210"/>
      <c r="I28" s="156">
        <f>SUM(C28:G28)</f>
        <v>16800</v>
      </c>
    </row>
    <row r="29" spans="1:9" ht="17.149999999999999" customHeight="1" x14ac:dyDescent="0.35">
      <c r="A29" s="136">
        <v>4310</v>
      </c>
      <c r="B29" s="147" t="s">
        <v>16</v>
      </c>
      <c r="C29" s="145">
        <f>Utgifter!C38</f>
        <v>16800</v>
      </c>
      <c r="D29" s="30">
        <f>Utgifter!D38</f>
        <v>0</v>
      </c>
      <c r="E29" s="30">
        <f>Utgifter!E38</f>
        <v>0</v>
      </c>
      <c r="F29" s="30">
        <f>Utgifter!F38</f>
        <v>0</v>
      </c>
      <c r="G29" s="30">
        <f>Utgifter!G38</f>
        <v>0</v>
      </c>
      <c r="H29" s="210"/>
      <c r="I29" s="39"/>
    </row>
    <row r="30" spans="1:9" ht="17.149999999999999" customHeight="1" x14ac:dyDescent="0.35">
      <c r="A30" s="216"/>
      <c r="B30" s="150"/>
      <c r="C30" s="158"/>
      <c r="D30" s="159"/>
      <c r="E30" s="160"/>
      <c r="F30" s="160"/>
      <c r="G30" s="160"/>
      <c r="H30" s="210"/>
      <c r="I30" s="200"/>
    </row>
    <row r="31" spans="1:9" ht="17.149999999999999" customHeight="1" x14ac:dyDescent="0.35">
      <c r="A31" s="217">
        <v>6300</v>
      </c>
      <c r="B31" s="154" t="s">
        <v>17</v>
      </c>
      <c r="C31" s="155">
        <f>SUM(C32:C33)</f>
        <v>3500</v>
      </c>
      <c r="D31" s="156">
        <f>SUM(D32:D33)</f>
        <v>6400</v>
      </c>
      <c r="E31" s="157">
        <f>SUM(E32:E33)</f>
        <v>8402</v>
      </c>
      <c r="F31" s="157">
        <f>SUM(F32:F33)</f>
        <v>40000</v>
      </c>
      <c r="G31" s="157">
        <f>SUM(G32:G33)</f>
        <v>0</v>
      </c>
      <c r="H31" s="318">
        <v>46226</v>
      </c>
      <c r="I31" s="156">
        <f>SUM(C31:G31)</f>
        <v>58302</v>
      </c>
    </row>
    <row r="32" spans="1:9" ht="17.149999999999999" customHeight="1" x14ac:dyDescent="0.35">
      <c r="A32" s="136">
        <v>6310</v>
      </c>
      <c r="B32" s="147" t="s">
        <v>52</v>
      </c>
      <c r="C32" s="145">
        <f>Utgifter!C42</f>
        <v>3500</v>
      </c>
      <c r="D32" s="30">
        <f>Utgifter!D42</f>
        <v>6400</v>
      </c>
      <c r="E32" s="30">
        <f>Utgifter!E42</f>
        <v>8402</v>
      </c>
      <c r="F32" s="30">
        <f>Utgifter!F42</f>
        <v>40000</v>
      </c>
      <c r="G32" s="30">
        <f>Utgifter!G42</f>
        <v>0</v>
      </c>
      <c r="H32" s="210"/>
      <c r="I32" s="39"/>
    </row>
    <row r="33" spans="1:9" ht="17.149999999999999" customHeight="1" x14ac:dyDescent="0.35">
      <c r="A33" s="216">
        <v>6320</v>
      </c>
      <c r="B33" s="150"/>
      <c r="C33" s="158"/>
      <c r="D33" s="159"/>
      <c r="E33" s="160"/>
      <c r="F33" s="160"/>
      <c r="G33" s="160"/>
      <c r="H33" s="210"/>
      <c r="I33" s="200"/>
    </row>
    <row r="34" spans="1:9" ht="17.149999999999999" customHeight="1" x14ac:dyDescent="0.35">
      <c r="A34" s="217">
        <v>6890</v>
      </c>
      <c r="B34" s="154" t="s">
        <v>375</v>
      </c>
      <c r="C34" s="155">
        <f>SUM(C35:C36)</f>
        <v>7360</v>
      </c>
      <c r="D34" s="156">
        <f>SUM(D35:D36)</f>
        <v>0</v>
      </c>
      <c r="E34" s="157">
        <f>SUM(E35:E36)</f>
        <v>0</v>
      </c>
      <c r="F34" s="157">
        <f>SUM(F35:F36)</f>
        <v>0</v>
      </c>
      <c r="G34" s="157">
        <f>SUM(G35:G36)</f>
        <v>0</v>
      </c>
      <c r="H34" s="318"/>
      <c r="I34" s="156">
        <f>SUM(C34:G34)</f>
        <v>7360</v>
      </c>
    </row>
    <row r="35" spans="1:9" ht="17.149999999999999" customHeight="1" x14ac:dyDescent="0.35">
      <c r="A35" s="136">
        <v>6890</v>
      </c>
      <c r="B35" s="147" t="s">
        <v>441</v>
      </c>
      <c r="C35" s="145">
        <f>Utgifter!C61</f>
        <v>7360</v>
      </c>
      <c r="D35" s="288"/>
      <c r="E35" s="30"/>
      <c r="F35" s="30"/>
      <c r="G35" s="30"/>
      <c r="H35" s="210"/>
      <c r="I35" s="39"/>
    </row>
    <row r="36" spans="1:9" ht="17.149999999999999" customHeight="1" x14ac:dyDescent="0.35">
      <c r="A36" s="136"/>
      <c r="B36" s="147"/>
      <c r="C36" s="145"/>
      <c r="D36" s="288"/>
      <c r="E36" s="30"/>
      <c r="F36" s="30"/>
      <c r="G36" s="30"/>
      <c r="H36" s="210"/>
      <c r="I36" s="39"/>
    </row>
    <row r="37" spans="1:9" ht="17.149999999999999" customHeight="1" x14ac:dyDescent="0.35">
      <c r="A37" s="217">
        <v>7400</v>
      </c>
      <c r="B37" s="154" t="s">
        <v>11</v>
      </c>
      <c r="C37" s="155">
        <f>SUM(C38:C39)</f>
        <v>19200</v>
      </c>
      <c r="D37" s="156">
        <f>SUM(D38:D40)</f>
        <v>0</v>
      </c>
      <c r="E37" s="157">
        <f>SUM(E38:E40)</f>
        <v>0</v>
      </c>
      <c r="F37" s="157">
        <f>SUM(F38:F40)</f>
        <v>0</v>
      </c>
      <c r="G37" s="157">
        <f>SUM(G38:G40)</f>
        <v>0</v>
      </c>
      <c r="H37" s="318">
        <v>28012.690000000002</v>
      </c>
      <c r="I37" s="156">
        <f>SUM(C37:G37)</f>
        <v>19200</v>
      </c>
    </row>
    <row r="38" spans="1:9" ht="17.149999999999999" customHeight="1" x14ac:dyDescent="0.35">
      <c r="A38" s="136">
        <v>7400</v>
      </c>
      <c r="B38" s="147" t="s">
        <v>26</v>
      </c>
      <c r="C38" s="145">
        <f>Utgifter!C65</f>
        <v>19200</v>
      </c>
      <c r="D38" s="30">
        <f>Utgifter!D65</f>
        <v>0</v>
      </c>
      <c r="E38" s="30">
        <f>Utgifter!E65</f>
        <v>0</v>
      </c>
      <c r="F38" s="30">
        <f>Utgifter!F65</f>
        <v>0</v>
      </c>
      <c r="G38" s="30">
        <f>Utgifter!G65</f>
        <v>0</v>
      </c>
      <c r="H38" s="210"/>
      <c r="I38" s="24"/>
    </row>
    <row r="39" spans="1:9" ht="17.149999999999999" customHeight="1" x14ac:dyDescent="0.35">
      <c r="A39" s="216"/>
      <c r="B39" s="150"/>
      <c r="C39" s="158"/>
      <c r="D39" s="159"/>
      <c r="E39" s="160"/>
      <c r="F39" s="160"/>
      <c r="G39" s="160"/>
      <c r="H39" s="210"/>
      <c r="I39" s="201"/>
    </row>
    <row r="40" spans="1:9" ht="17.149999999999999" customHeight="1" x14ac:dyDescent="0.35">
      <c r="A40" s="217">
        <v>7420</v>
      </c>
      <c r="B40" s="154" t="s">
        <v>19</v>
      </c>
      <c r="C40" s="155">
        <f>SUM(C41:C42)</f>
        <v>10197</v>
      </c>
      <c r="D40" s="157">
        <f>SUM(D41:D42)</f>
        <v>0</v>
      </c>
      <c r="E40" s="157">
        <f>SUM(E41:E42)</f>
        <v>0</v>
      </c>
      <c r="F40" s="157">
        <f>SUM(F41:F42)</f>
        <v>0</v>
      </c>
      <c r="G40" s="157">
        <f>SUM(G41:G42)</f>
        <v>0</v>
      </c>
      <c r="H40" s="318">
        <v>27589.86</v>
      </c>
      <c r="I40" s="156">
        <f>SUM(C40:G40)</f>
        <v>10197</v>
      </c>
    </row>
    <row r="41" spans="1:9" ht="17.149999999999999" customHeight="1" x14ac:dyDescent="0.35">
      <c r="A41" s="136">
        <v>7420</v>
      </c>
      <c r="B41" s="147" t="s">
        <v>19</v>
      </c>
      <c r="C41" s="145">
        <f>Utgifter!C77</f>
        <v>10197</v>
      </c>
      <c r="D41" s="30">
        <f>Utgifter!D77</f>
        <v>0</v>
      </c>
      <c r="E41" s="30">
        <f>Utgifter!E77</f>
        <v>0</v>
      </c>
      <c r="F41" s="30">
        <f>Utgifter!F77</f>
        <v>0</v>
      </c>
      <c r="G41" s="30">
        <f>Utgifter!G77</f>
        <v>0</v>
      </c>
      <c r="H41" s="210"/>
      <c r="I41" s="24"/>
    </row>
    <row r="42" spans="1:9" ht="17.149999999999999" customHeight="1" x14ac:dyDescent="0.35">
      <c r="A42" s="216"/>
      <c r="B42" s="150"/>
      <c r="C42" s="161"/>
      <c r="D42" s="159"/>
      <c r="E42" s="160"/>
      <c r="F42" s="160"/>
      <c r="G42" s="160"/>
      <c r="H42" s="210"/>
      <c r="I42" s="201"/>
    </row>
    <row r="43" spans="1:9" ht="17.149999999999999" customHeight="1" x14ac:dyDescent="0.35">
      <c r="A43" s="217">
        <v>7421</v>
      </c>
      <c r="B43" s="154" t="s">
        <v>50</v>
      </c>
      <c r="C43" s="164">
        <f>SUM(C44:C45)</f>
        <v>9906</v>
      </c>
      <c r="D43" s="157">
        <f>SUM(D44:D45)</f>
        <v>0</v>
      </c>
      <c r="E43" s="164">
        <f>SUM(E44:E45)</f>
        <v>0</v>
      </c>
      <c r="F43" s="157">
        <f>SUM(F44:F45)</f>
        <v>0</v>
      </c>
      <c r="G43" s="155">
        <f>SUM(G44:G45)</f>
        <v>0</v>
      </c>
      <c r="H43" s="318">
        <v>6968.75</v>
      </c>
      <c r="I43" s="156">
        <f>SUM(C43:G43)</f>
        <v>9906</v>
      </c>
    </row>
    <row r="44" spans="1:9" ht="17.149999999999999" customHeight="1" x14ac:dyDescent="0.35">
      <c r="A44" s="137">
        <v>7421</v>
      </c>
      <c r="B44" s="148" t="s">
        <v>50</v>
      </c>
      <c r="C44" s="138">
        <f>Utgifter!C90</f>
        <v>9906</v>
      </c>
      <c r="D44" s="165">
        <f>Utgifter!D90</f>
        <v>0</v>
      </c>
      <c r="E44" s="138">
        <f>Utgifter!E90</f>
        <v>0</v>
      </c>
      <c r="F44" s="165">
        <f>Utgifter!F90</f>
        <v>0</v>
      </c>
      <c r="G44" s="162">
        <f>Utgifter!G90</f>
        <v>0</v>
      </c>
      <c r="H44" s="210"/>
      <c r="I44" s="24"/>
    </row>
    <row r="45" spans="1:9" ht="17.149999999999999" customHeight="1" x14ac:dyDescent="0.35">
      <c r="A45" s="10"/>
      <c r="B45" s="149"/>
      <c r="C45" s="163"/>
      <c r="D45" s="108"/>
      <c r="E45" s="63"/>
      <c r="F45" s="108"/>
      <c r="G45" s="103"/>
      <c r="H45" s="210"/>
      <c r="I45" s="201"/>
    </row>
    <row r="46" spans="1:9" ht="17.149999999999999" customHeight="1" x14ac:dyDescent="0.35">
      <c r="A46" s="289">
        <v>7500</v>
      </c>
      <c r="B46" s="154" t="s">
        <v>64</v>
      </c>
      <c r="C46" s="157">
        <f>SUM(C47:C48)</f>
        <v>7882</v>
      </c>
      <c r="D46" s="157">
        <f>SUM(D47:D48)</f>
        <v>0</v>
      </c>
      <c r="E46" s="164">
        <f>SUM(E47:E48)</f>
        <v>0</v>
      </c>
      <c r="F46" s="157">
        <f>SUM(F47:F48)</f>
        <v>0</v>
      </c>
      <c r="G46" s="155">
        <f>SUM(G47:G48)</f>
        <v>0</v>
      </c>
      <c r="H46" s="318">
        <v>7578</v>
      </c>
      <c r="I46" s="157">
        <f>SUM(C46:G46)</f>
        <v>7882</v>
      </c>
    </row>
    <row r="47" spans="1:9" ht="17.149999999999999" customHeight="1" x14ac:dyDescent="0.35">
      <c r="A47" s="264"/>
      <c r="B47" s="263" t="s">
        <v>64</v>
      </c>
      <c r="C47" s="165">
        <f>Utgifter!H121</f>
        <v>7882</v>
      </c>
      <c r="D47" s="41"/>
      <c r="E47" s="45"/>
      <c r="F47" s="41"/>
      <c r="G47" s="102"/>
      <c r="H47" s="210"/>
      <c r="I47" s="143"/>
    </row>
    <row r="48" spans="1:9" ht="17.149999999999999" customHeight="1" x14ac:dyDescent="0.35">
      <c r="A48" s="265"/>
      <c r="B48" s="258"/>
      <c r="C48" s="262"/>
      <c r="D48" s="108"/>
      <c r="E48" s="63"/>
      <c r="F48" s="108"/>
      <c r="G48" s="103"/>
      <c r="H48" s="210"/>
      <c r="I48" s="261"/>
    </row>
    <row r="49" spans="1:9" ht="17.149999999999999" customHeight="1" x14ac:dyDescent="0.35">
      <c r="A49" s="259">
        <v>7790</v>
      </c>
      <c r="B49" s="31" t="s">
        <v>51</v>
      </c>
      <c r="C49" s="260">
        <f>SUM(C50:C53)</f>
        <v>41715.979999999996</v>
      </c>
      <c r="D49" s="260">
        <f>SUM(D50:D53)</f>
        <v>0</v>
      </c>
      <c r="E49" s="260">
        <f>SUM(E50:E53)</f>
        <v>0</v>
      </c>
      <c r="F49" s="260">
        <f>SUM(F50:F53)</f>
        <v>1463</v>
      </c>
      <c r="G49" s="260">
        <f>SUM(G50:G53)</f>
        <v>425.1</v>
      </c>
      <c r="H49" s="318">
        <v>36186.94</v>
      </c>
      <c r="I49" s="197">
        <f>SUM(C49:G49)</f>
        <v>43604.079999999994</v>
      </c>
    </row>
    <row r="50" spans="1:9" ht="17.149999999999999" customHeight="1" x14ac:dyDescent="0.35">
      <c r="A50" s="137"/>
      <c r="B50" s="167" t="s">
        <v>51</v>
      </c>
      <c r="C50" s="123">
        <f>Utgifter!C127</f>
        <v>28467.18</v>
      </c>
      <c r="D50" s="138">
        <f>Utgifter!D127</f>
        <v>0</v>
      </c>
      <c r="E50" s="123">
        <f>Utgifter!E127</f>
        <v>0</v>
      </c>
      <c r="F50" s="138">
        <f>Utgifter!F127</f>
        <v>1463</v>
      </c>
      <c r="G50" s="123">
        <f>Utgifter!G127</f>
        <v>425.1</v>
      </c>
      <c r="H50" s="210"/>
      <c r="I50" s="197"/>
    </row>
    <row r="51" spans="1:9" ht="17.149999999999999" customHeight="1" x14ac:dyDescent="0.35">
      <c r="A51" s="137"/>
      <c r="B51" s="168" t="s">
        <v>18</v>
      </c>
      <c r="C51" s="165">
        <f>Utgifter!C152</f>
        <v>13248.8</v>
      </c>
      <c r="D51" s="138">
        <f>Utgifter!D152</f>
        <v>0</v>
      </c>
      <c r="E51" s="165">
        <f>Utgifter!E152</f>
        <v>0</v>
      </c>
      <c r="F51" s="138">
        <f>Utgifter!F152</f>
        <v>0</v>
      </c>
      <c r="G51" s="165">
        <f>Utgifter!G152</f>
        <v>0</v>
      </c>
      <c r="H51" s="210"/>
      <c r="I51" s="197"/>
    </row>
    <row r="52" spans="1:9" ht="17.149999999999999" customHeight="1" x14ac:dyDescent="0.35">
      <c r="A52" s="137"/>
      <c r="B52" s="168"/>
      <c r="C52" s="165">
        <f>Utgifter!C158</f>
        <v>0</v>
      </c>
      <c r="D52" s="138">
        <f>Utgifter!D158</f>
        <v>0</v>
      </c>
      <c r="E52" s="165">
        <f>Utgifter!E158</f>
        <v>0</v>
      </c>
      <c r="F52" s="138">
        <f>Utgifter!F158</f>
        <v>0</v>
      </c>
      <c r="G52" s="165">
        <f>Utgifter!G158</f>
        <v>0</v>
      </c>
      <c r="H52" s="210"/>
      <c r="I52" s="197"/>
    </row>
    <row r="53" spans="1:9" ht="17.149999999999999" customHeight="1" x14ac:dyDescent="0.35">
      <c r="A53" s="136"/>
      <c r="B53" s="169"/>
      <c r="C53" s="6"/>
      <c r="D53" s="170"/>
      <c r="E53" s="6"/>
      <c r="F53" s="166"/>
      <c r="G53" s="6"/>
      <c r="H53" s="210"/>
      <c r="I53" s="44"/>
    </row>
    <row r="54" spans="1:9" ht="17.149999999999999" customHeight="1" x14ac:dyDescent="0.35">
      <c r="A54" s="35"/>
      <c r="B54" s="15" t="s">
        <v>7</v>
      </c>
      <c r="C54" s="25">
        <f>C25+C28+C31+C37+C40+C43+C46+C49</f>
        <v>109200.98</v>
      </c>
      <c r="D54" s="25">
        <f t="shared" ref="D54:G54" si="1">D25+D28+D31+D37+D40+D43+D46+D49</f>
        <v>32159.68</v>
      </c>
      <c r="E54" s="25">
        <f t="shared" si="1"/>
        <v>10768.4</v>
      </c>
      <c r="F54" s="25">
        <f t="shared" si="1"/>
        <v>44332.93</v>
      </c>
      <c r="G54" s="25">
        <f t="shared" si="1"/>
        <v>2037.6</v>
      </c>
      <c r="H54" s="321">
        <f>H25+H28+H31+H37+H40+H43+H46+H49</f>
        <v>173489.72</v>
      </c>
      <c r="I54" s="202">
        <f>I25+I28+I31+I34+I37+I40+I43+I46+I49</f>
        <v>205859.59</v>
      </c>
    </row>
    <row r="55" spans="1:9" ht="17.149999999999999" customHeight="1" x14ac:dyDescent="0.35">
      <c r="A55" s="14"/>
      <c r="B55" s="16"/>
      <c r="C55" s="19"/>
      <c r="D55" s="20"/>
      <c r="E55" s="19"/>
      <c r="F55" s="19"/>
      <c r="G55" s="19"/>
      <c r="H55" s="210"/>
      <c r="I55" s="203"/>
    </row>
    <row r="56" spans="1:9" ht="17.149999999999999" customHeight="1" x14ac:dyDescent="0.35">
      <c r="A56" s="32">
        <v>8800</v>
      </c>
      <c r="B56" s="12" t="s">
        <v>53</v>
      </c>
      <c r="C56" s="128">
        <f t="shared" ref="C56:I56" si="2">C22-C54</f>
        <v>77784.17</v>
      </c>
      <c r="D56" s="129">
        <f t="shared" si="2"/>
        <v>-22060.799999999999</v>
      </c>
      <c r="E56" s="128">
        <f t="shared" si="2"/>
        <v>-10768.4</v>
      </c>
      <c r="F56" s="128">
        <f t="shared" si="2"/>
        <v>-44332.93</v>
      </c>
      <c r="G56" s="128">
        <f>G22-G54</f>
        <v>-2037.6</v>
      </c>
      <c r="H56" s="321">
        <f>H22-H54</f>
        <v>39432.350000000006</v>
      </c>
      <c r="I56" s="204">
        <f t="shared" si="2"/>
        <v>-8775.5599999999977</v>
      </c>
    </row>
    <row r="57" spans="1:9" x14ac:dyDescent="0.35">
      <c r="A57" s="32"/>
      <c r="B57" s="17"/>
      <c r="C57" s="131"/>
      <c r="D57" s="131"/>
      <c r="E57" s="131"/>
      <c r="F57" s="131"/>
      <c r="G57" s="131"/>
      <c r="H57" s="210"/>
      <c r="I57" s="18"/>
    </row>
    <row r="58" spans="1:9" x14ac:dyDescent="0.35">
      <c r="A58" s="33"/>
      <c r="B58" s="21" t="s">
        <v>54</v>
      </c>
      <c r="C58" s="132"/>
      <c r="D58" s="132"/>
      <c r="E58" s="132"/>
      <c r="F58" s="132"/>
      <c r="G58" s="132"/>
      <c r="H58" s="210"/>
      <c r="I58" s="22"/>
    </row>
    <row r="59" spans="1:9" x14ac:dyDescent="0.35">
      <c r="A59" s="33">
        <v>8040</v>
      </c>
      <c r="B59" s="21" t="s">
        <v>55</v>
      </c>
      <c r="C59" s="133">
        <f>'Renter og gebyrer'!C4</f>
        <v>12.48</v>
      </c>
      <c r="D59" s="133">
        <f>'Renter og gebyrer'!D4</f>
        <v>0</v>
      </c>
      <c r="E59" s="133">
        <f>'Renter og gebyrer'!E4</f>
        <v>0</v>
      </c>
      <c r="F59" s="133">
        <f>'Renter og gebyrer'!F4</f>
        <v>0</v>
      </c>
      <c r="G59" s="133">
        <f>'Renter og gebyrer'!G4</f>
        <v>0</v>
      </c>
      <c r="H59" s="318">
        <v>13.06</v>
      </c>
      <c r="I59" s="205">
        <f>SUM(C59:G59)</f>
        <v>12.48</v>
      </c>
    </row>
    <row r="60" spans="1:9" x14ac:dyDescent="0.35">
      <c r="A60" s="33">
        <v>8140</v>
      </c>
      <c r="B60" s="21" t="s">
        <v>46</v>
      </c>
      <c r="C60" s="133">
        <f>'Renter og gebyrer'!C9</f>
        <v>0</v>
      </c>
      <c r="D60" s="133">
        <f>'Renter og gebyrer'!D9</f>
        <v>0</v>
      </c>
      <c r="E60" s="133">
        <f>'Renter og gebyrer'!E9</f>
        <v>0</v>
      </c>
      <c r="F60" s="133">
        <f>'Renter og gebyrer'!F9</f>
        <v>0</v>
      </c>
      <c r="G60" s="133">
        <f>'Renter og gebyrer'!G9</f>
        <v>0</v>
      </c>
      <c r="H60" s="210"/>
      <c r="I60" s="205">
        <f>SUM(C60:G60)</f>
        <v>0</v>
      </c>
    </row>
    <row r="61" spans="1:9" x14ac:dyDescent="0.35">
      <c r="A61" s="33">
        <v>8170</v>
      </c>
      <c r="B61" s="21" t="s">
        <v>47</v>
      </c>
      <c r="C61" s="133">
        <f>'Renter og gebyrer'!C13</f>
        <v>-1846.5</v>
      </c>
      <c r="D61" s="133">
        <f>'Renter og gebyrer'!D13</f>
        <v>0</v>
      </c>
      <c r="E61" s="133">
        <f>'Renter og gebyrer'!E13</f>
        <v>0</v>
      </c>
      <c r="F61" s="133">
        <f>'Renter og gebyrer'!F13</f>
        <v>0</v>
      </c>
      <c r="G61" s="133">
        <f>'Renter og gebyrer'!G13</f>
        <v>0</v>
      </c>
      <c r="H61" s="318">
        <v>-1679.5</v>
      </c>
      <c r="I61" s="206">
        <f>SUM(C61:G61)</f>
        <v>-1846.5</v>
      </c>
    </row>
    <row r="62" spans="1:9" x14ac:dyDescent="0.35">
      <c r="A62" s="34"/>
      <c r="B62" s="130"/>
      <c r="C62" s="134"/>
      <c r="D62" s="134"/>
      <c r="E62" s="134"/>
      <c r="F62" s="134"/>
      <c r="G62" s="134"/>
      <c r="H62" s="212"/>
      <c r="I62" s="207"/>
    </row>
    <row r="63" spans="1:9" ht="15" thickBot="1" x14ac:dyDescent="0.4">
      <c r="A63" s="139">
        <v>8800</v>
      </c>
      <c r="B63" s="140" t="s">
        <v>56</v>
      </c>
      <c r="C63" s="28">
        <f t="shared" ref="C63:I63" si="3">C56+C59+C60+C61</f>
        <v>75950.149999999994</v>
      </c>
      <c r="D63" s="28">
        <f t="shared" si="3"/>
        <v>-22060.799999999999</v>
      </c>
      <c r="E63" s="28">
        <f t="shared" si="3"/>
        <v>-10768.4</v>
      </c>
      <c r="F63" s="28">
        <f t="shared" si="3"/>
        <v>-44332.93</v>
      </c>
      <c r="G63" s="28">
        <f t="shared" si="3"/>
        <v>-2037.6</v>
      </c>
      <c r="H63" s="320">
        <f t="shared" ref="H63" si="4">H56+H59+H60+H61</f>
        <v>37765.910000000003</v>
      </c>
      <c r="I63" s="141">
        <f t="shared" si="3"/>
        <v>-10609.579999999998</v>
      </c>
    </row>
    <row r="64" spans="1:9" x14ac:dyDescent="0.35">
      <c r="A64" s="3"/>
      <c r="B64" s="2"/>
      <c r="C64" s="2"/>
      <c r="D64" s="2"/>
      <c r="E64" s="2"/>
      <c r="F64" s="2"/>
      <c r="G64" s="2"/>
      <c r="H64" s="2"/>
      <c r="I64" s="2"/>
    </row>
  </sheetData>
  <mergeCells count="1">
    <mergeCell ref="A1:I1"/>
  </mergeCells>
  <pageMargins left="0.7" right="0.7" top="0.75" bottom="0.75" header="0.3" footer="0.3"/>
  <pageSetup paperSize="9" orientation="portrait" horizontalDpi="300" verticalDpi="300" r:id="rId1"/>
  <ignoredErrors>
    <ignoredError sqref="D14:G14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7DBF5-3DE6-40A8-B745-1B926BFC1B13}">
  <dimension ref="A1:H36"/>
  <sheetViews>
    <sheetView showGridLines="0" tabSelected="1" workbookViewId="0">
      <selection activeCell="J22" sqref="J22"/>
    </sheetView>
  </sheetViews>
  <sheetFormatPr baseColWidth="10" defaultColWidth="8.54296875" defaultRowHeight="14.5" x14ac:dyDescent="0.35"/>
  <cols>
    <col min="1" max="1" width="7.1796875" style="1" customWidth="1"/>
    <col min="2" max="2" width="32.54296875" customWidth="1"/>
    <col min="3" max="3" width="10.81640625" customWidth="1"/>
    <col min="4" max="4" width="11.453125" customWidth="1"/>
    <col min="5" max="6" width="13.54296875" customWidth="1"/>
    <col min="8" max="8" width="10" bestFit="1" customWidth="1"/>
  </cols>
  <sheetData>
    <row r="1" spans="1:8" ht="40" customHeight="1" thickBot="1" x14ac:dyDescent="0.4">
      <c r="A1" s="322" t="s">
        <v>104</v>
      </c>
      <c r="B1" s="322"/>
      <c r="C1" s="322"/>
      <c r="D1" s="322"/>
      <c r="E1" s="322"/>
      <c r="F1" s="322"/>
    </row>
    <row r="2" spans="1:8" x14ac:dyDescent="0.35">
      <c r="A2" s="171"/>
      <c r="B2" s="234"/>
      <c r="C2" s="172"/>
      <c r="D2" s="172"/>
      <c r="E2" s="173"/>
      <c r="F2" s="185"/>
    </row>
    <row r="3" spans="1:8" x14ac:dyDescent="0.35">
      <c r="A3" s="10"/>
      <c r="B3" s="235"/>
      <c r="C3" s="11"/>
      <c r="D3" s="11"/>
      <c r="E3" s="191"/>
      <c r="F3" s="189"/>
    </row>
    <row r="4" spans="1:8" x14ac:dyDescent="0.35">
      <c r="A4" s="137"/>
      <c r="B4" s="236"/>
      <c r="C4" s="179"/>
      <c r="D4" s="179"/>
      <c r="E4" s="192"/>
      <c r="F4" s="190"/>
    </row>
    <row r="5" spans="1:8" x14ac:dyDescent="0.35">
      <c r="A5" s="218"/>
      <c r="B5" s="237"/>
      <c r="C5" s="12"/>
      <c r="D5" s="12" t="s">
        <v>69</v>
      </c>
      <c r="E5" s="180">
        <v>45291</v>
      </c>
      <c r="F5" s="186">
        <v>45657</v>
      </c>
    </row>
    <row r="6" spans="1:8" x14ac:dyDescent="0.35">
      <c r="A6" s="136">
        <v>1920</v>
      </c>
      <c r="B6" s="238" t="s">
        <v>70</v>
      </c>
      <c r="C6" s="135"/>
      <c r="D6" s="135"/>
      <c r="E6" s="90">
        <v>32417.88</v>
      </c>
      <c r="F6" s="187">
        <v>18847.04</v>
      </c>
    </row>
    <row r="7" spans="1:8" x14ac:dyDescent="0.35">
      <c r="A7" s="136">
        <v>1921</v>
      </c>
      <c r="B7" s="238" t="s">
        <v>71</v>
      </c>
      <c r="C7" s="135"/>
      <c r="D7" s="135"/>
      <c r="E7" s="90">
        <v>35190</v>
      </c>
      <c r="F7" s="187">
        <v>38151.26</v>
      </c>
    </row>
    <row r="8" spans="1:8" x14ac:dyDescent="0.35">
      <c r="A8" s="136">
        <v>1922</v>
      </c>
      <c r="B8" s="238" t="s">
        <v>72</v>
      </c>
      <c r="C8" s="135"/>
      <c r="D8" s="135"/>
      <c r="E8" s="90">
        <v>126441.5</v>
      </c>
      <c r="F8" s="187">
        <v>69518.7</v>
      </c>
    </row>
    <row r="9" spans="1:8" x14ac:dyDescent="0.35">
      <c r="A9" s="136">
        <v>1923</v>
      </c>
      <c r="B9" s="238"/>
      <c r="C9" s="194"/>
      <c r="D9" s="194"/>
      <c r="E9" s="90"/>
      <c r="F9" s="187">
        <v>0</v>
      </c>
    </row>
    <row r="10" spans="1:8" x14ac:dyDescent="0.35">
      <c r="A10" s="136"/>
      <c r="B10" s="239" t="s">
        <v>73</v>
      </c>
      <c r="C10" s="240"/>
      <c r="D10" s="240"/>
      <c r="E10" s="87">
        <f>SUM(E6:E9)</f>
        <v>194049.38</v>
      </c>
      <c r="F10" s="241">
        <f>SUM(F6:F9)</f>
        <v>126517</v>
      </c>
      <c r="H10" s="267">
        <f>E10-F10</f>
        <v>67532.38</v>
      </c>
    </row>
    <row r="11" spans="1:8" ht="15" thickBot="1" x14ac:dyDescent="0.4">
      <c r="A11" s="136"/>
      <c r="B11" s="242" t="s">
        <v>74</v>
      </c>
      <c r="C11" s="243"/>
      <c r="D11" s="243"/>
      <c r="E11" s="244">
        <f>E10</f>
        <v>194049.38</v>
      </c>
      <c r="F11" s="245">
        <f>F10</f>
        <v>126517</v>
      </c>
    </row>
    <row r="12" spans="1:8" x14ac:dyDescent="0.35">
      <c r="A12" s="136"/>
      <c r="B12" s="246"/>
      <c r="C12" s="29"/>
      <c r="D12" s="29"/>
      <c r="E12" s="90"/>
      <c r="F12" s="187"/>
    </row>
    <row r="13" spans="1:8" x14ac:dyDescent="0.35">
      <c r="A13" s="136">
        <v>2050</v>
      </c>
      <c r="B13" s="247" t="s">
        <v>75</v>
      </c>
      <c r="C13" s="181"/>
      <c r="D13" s="181">
        <v>7</v>
      </c>
      <c r="E13" s="90">
        <v>67607.88</v>
      </c>
      <c r="F13" s="187">
        <f>F10-F16</f>
        <v>56998.3</v>
      </c>
    </row>
    <row r="14" spans="1:8" x14ac:dyDescent="0.35">
      <c r="A14" s="136"/>
      <c r="B14" s="248" t="s">
        <v>76</v>
      </c>
      <c r="C14" s="249"/>
      <c r="D14" s="249"/>
      <c r="E14" s="87">
        <f>E13</f>
        <v>67607.88</v>
      </c>
      <c r="F14" s="241">
        <f>F13</f>
        <v>56998.3</v>
      </c>
      <c r="H14" s="267"/>
    </row>
    <row r="15" spans="1:8" x14ac:dyDescent="0.35">
      <c r="A15" s="136"/>
      <c r="B15" s="247"/>
      <c r="C15" s="181"/>
      <c r="D15" s="181"/>
      <c r="E15" s="90"/>
      <c r="F15" s="187"/>
    </row>
    <row r="16" spans="1:8" x14ac:dyDescent="0.35">
      <c r="A16" s="136">
        <v>2990</v>
      </c>
      <c r="B16" s="247" t="s">
        <v>77</v>
      </c>
      <c r="C16" s="181"/>
      <c r="D16" s="181">
        <v>7</v>
      </c>
      <c r="E16" s="90">
        <v>126441.5</v>
      </c>
      <c r="F16" s="187">
        <v>69518.7</v>
      </c>
    </row>
    <row r="17" spans="1:8" x14ac:dyDescent="0.35">
      <c r="A17" s="136"/>
      <c r="B17" s="248" t="s">
        <v>78</v>
      </c>
      <c r="C17" s="249"/>
      <c r="D17" s="249"/>
      <c r="E17" s="87">
        <f>E16</f>
        <v>126441.5</v>
      </c>
      <c r="F17" s="241">
        <f>F16</f>
        <v>69518.7</v>
      </c>
    </row>
    <row r="18" spans="1:8" ht="15" thickBot="1" x14ac:dyDescent="0.4">
      <c r="A18" s="136"/>
      <c r="B18" s="247"/>
      <c r="C18" s="181"/>
      <c r="D18" s="181"/>
      <c r="E18" s="90"/>
      <c r="F18" s="187"/>
    </row>
    <row r="19" spans="1:8" ht="15" thickBot="1" x14ac:dyDescent="0.4">
      <c r="A19" s="136"/>
      <c r="B19" s="250" t="s">
        <v>79</v>
      </c>
      <c r="C19" s="251"/>
      <c r="D19" s="251"/>
      <c r="E19" s="252">
        <f>E14+E17</f>
        <v>194049.38</v>
      </c>
      <c r="F19" s="253">
        <f>F14+F17</f>
        <v>126517</v>
      </c>
      <c r="H19" s="267"/>
    </row>
    <row r="20" spans="1:8" x14ac:dyDescent="0.35">
      <c r="A20" s="43"/>
      <c r="B20" s="238"/>
      <c r="C20" s="135"/>
      <c r="D20" s="135"/>
      <c r="E20" s="90"/>
      <c r="F20" s="187"/>
    </row>
    <row r="21" spans="1:8" ht="15" thickBot="1" x14ac:dyDescent="0.4">
      <c r="A21" s="254"/>
      <c r="B21" s="255" t="s">
        <v>57</v>
      </c>
      <c r="C21" s="188"/>
      <c r="D21" s="188"/>
      <c r="E21" s="256">
        <f>E11-E19</f>
        <v>0</v>
      </c>
      <c r="F21" s="257">
        <f>F11-F19</f>
        <v>0</v>
      </c>
    </row>
    <row r="22" spans="1:8" x14ac:dyDescent="0.35">
      <c r="A22" s="3"/>
      <c r="B22" s="2"/>
      <c r="C22" s="2"/>
      <c r="D22" s="2"/>
      <c r="E22" s="2"/>
      <c r="F22" s="2"/>
    </row>
    <row r="24" spans="1:8" x14ac:dyDescent="0.35">
      <c r="A24" s="182" t="s">
        <v>442</v>
      </c>
    </row>
    <row r="25" spans="1:8" x14ac:dyDescent="0.35">
      <c r="A25"/>
    </row>
    <row r="26" spans="1:8" x14ac:dyDescent="0.35">
      <c r="A26"/>
      <c r="B26" s="183" t="s">
        <v>58</v>
      </c>
      <c r="C26" s="183"/>
      <c r="D26" s="183"/>
    </row>
    <row r="27" spans="1:8" x14ac:dyDescent="0.35">
      <c r="A27"/>
      <c r="B27" s="60" t="s">
        <v>59</v>
      </c>
      <c r="C27" s="1"/>
      <c r="D27" s="1"/>
    </row>
    <row r="28" spans="1:8" x14ac:dyDescent="0.35">
      <c r="A28"/>
    </row>
    <row r="29" spans="1:8" x14ac:dyDescent="0.35">
      <c r="A29" s="182" t="s">
        <v>442</v>
      </c>
    </row>
    <row r="30" spans="1:8" x14ac:dyDescent="0.35">
      <c r="A30"/>
    </row>
    <row r="31" spans="1:8" x14ac:dyDescent="0.35">
      <c r="A31"/>
      <c r="B31" s="184"/>
      <c r="C31" s="183"/>
      <c r="D31" s="183"/>
    </row>
    <row r="32" spans="1:8" x14ac:dyDescent="0.35">
      <c r="A32"/>
      <c r="B32" s="1" t="s">
        <v>60</v>
      </c>
      <c r="C32" s="1"/>
      <c r="D32" s="1"/>
    </row>
    <row r="33" spans="1:4" x14ac:dyDescent="0.35">
      <c r="A33"/>
    </row>
    <row r="34" spans="1:4" x14ac:dyDescent="0.35">
      <c r="A34"/>
    </row>
    <row r="35" spans="1:4" x14ac:dyDescent="0.35">
      <c r="A35"/>
    </row>
    <row r="36" spans="1:4" x14ac:dyDescent="0.35">
      <c r="A36"/>
      <c r="B36" s="182" t="s">
        <v>61</v>
      </c>
      <c r="C36" s="182"/>
      <c r="D36" s="182"/>
    </row>
  </sheetData>
  <mergeCells count="1">
    <mergeCell ref="A1:F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2C5AE-F7B4-4A9E-88CF-3587CFAE05CB}">
  <dimension ref="A1:AP111"/>
  <sheetViews>
    <sheetView topLeftCell="A47" workbookViewId="0">
      <selection activeCell="K75" sqref="K75"/>
    </sheetView>
  </sheetViews>
  <sheetFormatPr baseColWidth="10" defaultColWidth="8.7265625" defaultRowHeight="14.5" x14ac:dyDescent="0.35"/>
  <cols>
    <col min="9" max="9" width="10.453125" bestFit="1" customWidth="1"/>
  </cols>
  <sheetData>
    <row r="1" spans="1:42" ht="23.5" x14ac:dyDescent="0.55000000000000004">
      <c r="A1" s="323" t="s">
        <v>377</v>
      </c>
      <c r="B1" s="323"/>
      <c r="C1" s="323"/>
      <c r="D1" s="323"/>
      <c r="E1" s="323"/>
      <c r="F1" s="323"/>
      <c r="G1" s="323"/>
      <c r="H1" s="323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1"/>
      <c r="AH1" s="291"/>
      <c r="AI1" s="291"/>
      <c r="AJ1" s="291"/>
      <c r="AK1" s="291"/>
      <c r="AL1" s="291"/>
      <c r="AM1" s="291"/>
      <c r="AN1" s="291"/>
      <c r="AO1" s="291"/>
      <c r="AP1" s="291"/>
    </row>
    <row r="2" spans="1:42" ht="23.5" x14ac:dyDescent="0.55000000000000004">
      <c r="A2" s="290"/>
      <c r="B2" s="291"/>
      <c r="C2" s="291"/>
      <c r="D2" s="292"/>
      <c r="E2" s="293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1"/>
      <c r="AH2" s="291"/>
      <c r="AI2" s="291"/>
      <c r="AJ2" s="291"/>
      <c r="AK2" s="291"/>
      <c r="AL2" s="291"/>
      <c r="AM2" s="291"/>
      <c r="AN2" s="291"/>
      <c r="AO2" s="291"/>
      <c r="AP2" s="291"/>
    </row>
    <row r="3" spans="1:42" ht="21" x14ac:dyDescent="0.5">
      <c r="A3" s="324" t="s">
        <v>378</v>
      </c>
      <c r="B3" s="324"/>
      <c r="C3" s="324"/>
      <c r="D3" s="324"/>
      <c r="E3" s="324"/>
      <c r="F3" s="324"/>
      <c r="G3" s="324"/>
      <c r="H3" s="324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H3" s="291"/>
      <c r="AI3" s="291"/>
      <c r="AJ3" s="291"/>
      <c r="AK3" s="291"/>
      <c r="AL3" s="291"/>
      <c r="AM3" s="291"/>
      <c r="AN3" s="291"/>
      <c r="AO3" s="291"/>
      <c r="AP3" s="291"/>
    </row>
    <row r="4" spans="1:42" x14ac:dyDescent="0.35">
      <c r="A4" s="291"/>
      <c r="B4" s="291"/>
      <c r="C4" s="291"/>
      <c r="D4" s="291"/>
      <c r="E4" s="78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T4" s="291"/>
      <c r="U4" s="291"/>
      <c r="V4" s="291"/>
      <c r="W4" s="291"/>
      <c r="X4" s="291"/>
      <c r="Y4" s="291"/>
      <c r="Z4" s="291"/>
      <c r="AA4" s="291"/>
      <c r="AB4" s="291"/>
      <c r="AC4" s="291"/>
      <c r="AD4" s="291"/>
      <c r="AE4" s="291"/>
      <c r="AF4" s="291"/>
      <c r="AG4" s="291"/>
      <c r="AH4" s="291"/>
      <c r="AI4" s="291"/>
      <c r="AJ4" s="291"/>
      <c r="AK4" s="291"/>
      <c r="AL4" s="291"/>
      <c r="AM4" s="291"/>
      <c r="AN4" s="291"/>
      <c r="AO4" s="291"/>
      <c r="AP4" s="291"/>
    </row>
    <row r="5" spans="1:42" x14ac:dyDescent="0.35">
      <c r="A5" s="291"/>
      <c r="B5" s="291"/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  <c r="Y5" s="291"/>
      <c r="Z5" s="291"/>
      <c r="AA5" s="291"/>
      <c r="AB5" s="291"/>
      <c r="AC5" s="291"/>
      <c r="AD5" s="291"/>
      <c r="AE5" s="291"/>
      <c r="AF5" s="291"/>
      <c r="AG5" s="291"/>
      <c r="AH5" s="291"/>
      <c r="AI5" s="291"/>
      <c r="AJ5" s="291"/>
      <c r="AK5" s="291"/>
      <c r="AL5" s="291"/>
      <c r="AM5" s="291"/>
      <c r="AN5" s="291"/>
      <c r="AO5" s="291"/>
      <c r="AP5" s="291"/>
    </row>
    <row r="6" spans="1:42" x14ac:dyDescent="0.35">
      <c r="A6" s="294" t="s">
        <v>379</v>
      </c>
      <c r="B6" s="294" t="s">
        <v>380</v>
      </c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291"/>
      <c r="AI6" s="291"/>
      <c r="AJ6" s="291"/>
      <c r="AK6" s="291"/>
      <c r="AL6" s="291"/>
      <c r="AM6" s="291"/>
      <c r="AN6" s="291"/>
      <c r="AO6" s="291"/>
      <c r="AP6" s="291"/>
    </row>
    <row r="7" spans="1:42" x14ac:dyDescent="0.35">
      <c r="A7" s="291"/>
      <c r="B7" s="291" t="s">
        <v>381</v>
      </c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1"/>
      <c r="AK7" s="291"/>
      <c r="AL7" s="291"/>
      <c r="AM7" s="291"/>
      <c r="AN7" s="291"/>
      <c r="AO7" s="291"/>
      <c r="AP7" s="291"/>
    </row>
    <row r="8" spans="1:42" x14ac:dyDescent="0.35">
      <c r="A8" s="291"/>
      <c r="B8" s="291" t="s">
        <v>382</v>
      </c>
      <c r="C8" s="291"/>
      <c r="D8" s="291"/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1"/>
      <c r="X8" s="291"/>
      <c r="Y8" s="291"/>
      <c r="Z8" s="291"/>
      <c r="AA8" s="291"/>
      <c r="AB8" s="291"/>
      <c r="AC8" s="291"/>
      <c r="AD8" s="291"/>
      <c r="AE8" s="291"/>
      <c r="AF8" s="291"/>
      <c r="AG8" s="291"/>
      <c r="AH8" s="291"/>
      <c r="AI8" s="291"/>
      <c r="AJ8" s="291"/>
      <c r="AK8" s="291"/>
      <c r="AL8" s="291"/>
      <c r="AM8" s="291"/>
      <c r="AN8" s="291"/>
      <c r="AO8" s="291"/>
      <c r="AP8" s="291"/>
    </row>
    <row r="9" spans="1:42" x14ac:dyDescent="0.35">
      <c r="A9" s="291"/>
      <c r="B9" s="291"/>
      <c r="C9" s="291"/>
      <c r="D9" s="291"/>
      <c r="E9" s="291"/>
      <c r="F9" s="291"/>
      <c r="G9" s="291"/>
      <c r="H9" s="291"/>
      <c r="I9" s="291"/>
      <c r="J9" s="291"/>
      <c r="K9" s="291"/>
      <c r="L9" s="291"/>
      <c r="M9" s="291"/>
      <c r="N9" s="291"/>
      <c r="O9" s="291"/>
      <c r="P9" s="291"/>
      <c r="Q9" s="291"/>
      <c r="R9" s="291"/>
      <c r="S9" s="291"/>
      <c r="T9" s="291"/>
      <c r="U9" s="291"/>
      <c r="V9" s="291"/>
      <c r="W9" s="291"/>
      <c r="X9" s="291"/>
      <c r="Y9" s="291"/>
      <c r="Z9" s="291"/>
      <c r="AA9" s="291"/>
      <c r="AB9" s="291"/>
      <c r="AC9" s="291"/>
      <c r="AD9" s="291"/>
      <c r="AE9" s="291"/>
      <c r="AF9" s="291"/>
      <c r="AG9" s="291"/>
      <c r="AH9" s="291"/>
      <c r="AI9" s="291"/>
      <c r="AJ9" s="291"/>
      <c r="AK9" s="291"/>
      <c r="AL9" s="291"/>
      <c r="AM9" s="291"/>
      <c r="AN9" s="291"/>
      <c r="AO9" s="291"/>
      <c r="AP9" s="291"/>
    </row>
    <row r="10" spans="1:42" x14ac:dyDescent="0.35">
      <c r="A10" s="291"/>
      <c r="B10" s="295" t="s">
        <v>383</v>
      </c>
      <c r="C10" s="291"/>
      <c r="D10" s="291"/>
      <c r="E10" s="291"/>
      <c r="F10" s="291"/>
      <c r="G10" s="291"/>
      <c r="H10" s="291"/>
      <c r="I10" s="291"/>
      <c r="J10" s="291"/>
      <c r="K10" s="291"/>
      <c r="L10" s="291"/>
      <c r="M10" s="291"/>
      <c r="N10" s="291"/>
      <c r="O10" s="291"/>
      <c r="P10" s="291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/>
      <c r="AJ10" s="291"/>
      <c r="AK10" s="291"/>
      <c r="AL10" s="291"/>
      <c r="AM10" s="291"/>
      <c r="AN10" s="291"/>
      <c r="AO10" s="291"/>
      <c r="AP10" s="291"/>
    </row>
    <row r="11" spans="1:42" x14ac:dyDescent="0.35">
      <c r="A11" s="291"/>
      <c r="B11" s="291" t="s">
        <v>384</v>
      </c>
      <c r="C11" s="291"/>
      <c r="D11" s="291"/>
      <c r="E11" s="291"/>
      <c r="F11" s="291"/>
      <c r="G11" s="291"/>
      <c r="H11" s="291"/>
      <c r="I11" s="291"/>
      <c r="J11" s="291"/>
      <c r="K11" s="291"/>
      <c r="L11" s="291"/>
      <c r="M11" s="291"/>
      <c r="N11" s="291"/>
      <c r="O11" s="291"/>
      <c r="P11" s="291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/>
      <c r="AJ11" s="291"/>
      <c r="AK11" s="291"/>
      <c r="AL11" s="291"/>
      <c r="AM11" s="291"/>
      <c r="AN11" s="291"/>
      <c r="AO11" s="291"/>
      <c r="AP11" s="291"/>
    </row>
    <row r="12" spans="1:42" x14ac:dyDescent="0.35">
      <c r="A12" s="291"/>
      <c r="B12" s="291" t="s">
        <v>385</v>
      </c>
      <c r="C12" s="291"/>
      <c r="D12" s="291"/>
      <c r="E12" s="291"/>
      <c r="F12" s="291"/>
      <c r="G12" s="291"/>
      <c r="H12" s="291"/>
      <c r="I12" s="291"/>
      <c r="J12" s="291"/>
      <c r="K12" s="291"/>
      <c r="L12" s="291"/>
      <c r="M12" s="291"/>
      <c r="N12" s="291"/>
      <c r="O12" s="291"/>
      <c r="P12" s="291"/>
      <c r="Q12" s="291"/>
      <c r="R12" s="291"/>
      <c r="S12" s="291"/>
      <c r="T12" s="291"/>
      <c r="U12" s="291"/>
      <c r="V12" s="291"/>
      <c r="W12" s="291"/>
      <c r="X12" s="291"/>
      <c r="Y12" s="291"/>
      <c r="Z12" s="291"/>
      <c r="AA12" s="291"/>
      <c r="AB12" s="291"/>
      <c r="AC12" s="291"/>
      <c r="AD12" s="291"/>
      <c r="AE12" s="291"/>
      <c r="AF12" s="291"/>
      <c r="AG12" s="291"/>
      <c r="AH12" s="291"/>
      <c r="AI12" s="291"/>
      <c r="AJ12" s="291"/>
      <c r="AK12" s="291"/>
      <c r="AL12" s="291"/>
      <c r="AM12" s="291"/>
      <c r="AN12" s="291"/>
      <c r="AO12" s="291"/>
      <c r="AP12" s="291"/>
    </row>
    <row r="13" spans="1:42" x14ac:dyDescent="0.35">
      <c r="A13" s="291"/>
      <c r="B13" s="295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AE13" s="291"/>
      <c r="AF13" s="291"/>
      <c r="AG13" s="291"/>
      <c r="AH13" s="291"/>
      <c r="AI13" s="291"/>
      <c r="AJ13" s="291"/>
      <c r="AK13" s="291"/>
      <c r="AL13" s="291"/>
      <c r="AM13" s="291"/>
      <c r="AN13" s="291"/>
      <c r="AO13" s="291"/>
      <c r="AP13" s="291"/>
    </row>
    <row r="14" spans="1:42" x14ac:dyDescent="0.35">
      <c r="A14" s="291"/>
      <c r="B14" s="295" t="s">
        <v>386</v>
      </c>
      <c r="C14" s="291"/>
      <c r="D14" s="291"/>
      <c r="E14" s="291"/>
      <c r="F14" s="291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1"/>
      <c r="X14" s="291"/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291"/>
      <c r="AJ14" s="291"/>
      <c r="AK14" s="291"/>
      <c r="AL14" s="291"/>
      <c r="AM14" s="291"/>
      <c r="AN14" s="291"/>
      <c r="AO14" s="291"/>
      <c r="AP14" s="291"/>
    </row>
    <row r="15" spans="1:42" x14ac:dyDescent="0.35">
      <c r="A15" s="291"/>
      <c r="B15" s="291" t="s">
        <v>387</v>
      </c>
      <c r="C15" s="291"/>
      <c r="D15" s="291"/>
      <c r="E15" s="291"/>
      <c r="F15" s="291"/>
      <c r="G15" s="291"/>
      <c r="H15" s="291"/>
      <c r="I15" s="291"/>
      <c r="J15" s="291"/>
      <c r="K15" s="291"/>
      <c r="L15" s="291"/>
      <c r="M15" s="291"/>
      <c r="N15" s="291"/>
      <c r="O15" s="291"/>
      <c r="P15" s="291"/>
      <c r="Q15" s="291"/>
      <c r="R15" s="291"/>
      <c r="S15" s="291"/>
      <c r="T15" s="291"/>
      <c r="U15" s="291"/>
      <c r="V15" s="291"/>
      <c r="W15" s="291"/>
      <c r="X15" s="291"/>
      <c r="Y15" s="291"/>
      <c r="Z15" s="291"/>
      <c r="AA15" s="291"/>
      <c r="AB15" s="291"/>
      <c r="AC15" s="291"/>
      <c r="AD15" s="291"/>
      <c r="AE15" s="291"/>
      <c r="AF15" s="291"/>
      <c r="AG15" s="291"/>
      <c r="AH15" s="291"/>
      <c r="AI15" s="291"/>
      <c r="AJ15" s="291"/>
      <c r="AK15" s="291"/>
      <c r="AL15" s="291"/>
      <c r="AM15" s="291"/>
      <c r="AN15" s="291"/>
      <c r="AO15" s="291"/>
      <c r="AP15" s="291"/>
    </row>
    <row r="16" spans="1:42" x14ac:dyDescent="0.35">
      <c r="A16" s="291"/>
      <c r="B16" s="291" t="s">
        <v>388</v>
      </c>
      <c r="C16" s="291"/>
      <c r="D16" s="291"/>
      <c r="E16" s="291"/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S16" s="291"/>
      <c r="T16" s="291"/>
      <c r="U16" s="291"/>
      <c r="V16" s="291"/>
      <c r="W16" s="291"/>
      <c r="X16" s="291"/>
      <c r="Y16" s="291"/>
      <c r="Z16" s="291"/>
      <c r="AA16" s="291"/>
      <c r="AB16" s="291"/>
      <c r="AC16" s="291"/>
      <c r="AD16" s="291"/>
      <c r="AE16" s="291"/>
      <c r="AF16" s="291"/>
      <c r="AG16" s="291"/>
      <c r="AH16" s="291"/>
      <c r="AI16" s="291"/>
      <c r="AJ16" s="291"/>
      <c r="AK16" s="291"/>
      <c r="AL16" s="291"/>
      <c r="AM16" s="291"/>
      <c r="AN16" s="291"/>
      <c r="AO16" s="291"/>
      <c r="AP16" s="291"/>
    </row>
    <row r="17" spans="1:42" x14ac:dyDescent="0.35">
      <c r="A17" s="291"/>
      <c r="B17" s="291"/>
      <c r="C17" s="291"/>
      <c r="D17" s="291"/>
      <c r="E17" s="291"/>
      <c r="F17" s="291"/>
      <c r="G17" s="291"/>
      <c r="H17" s="291"/>
      <c r="I17" s="291"/>
      <c r="J17" s="291"/>
      <c r="K17" s="291"/>
      <c r="L17" s="291"/>
      <c r="M17" s="291"/>
      <c r="N17" s="291"/>
      <c r="O17" s="291"/>
      <c r="P17" s="291"/>
      <c r="Q17" s="291"/>
      <c r="R17" s="291"/>
      <c r="S17" s="291"/>
      <c r="T17" s="291"/>
      <c r="U17" s="291"/>
      <c r="V17" s="291"/>
      <c r="W17" s="291"/>
      <c r="X17" s="291"/>
      <c r="Y17" s="291"/>
      <c r="Z17" s="291"/>
      <c r="AA17" s="291"/>
      <c r="AB17" s="291"/>
      <c r="AC17" s="291"/>
      <c r="AD17" s="291"/>
      <c r="AE17" s="291"/>
      <c r="AF17" s="291"/>
      <c r="AG17" s="291"/>
      <c r="AH17" s="291"/>
      <c r="AI17" s="291"/>
      <c r="AJ17" s="291"/>
      <c r="AK17" s="291"/>
      <c r="AL17" s="291"/>
      <c r="AM17" s="291"/>
      <c r="AN17" s="291"/>
      <c r="AO17" s="291"/>
      <c r="AP17" s="291"/>
    </row>
    <row r="18" spans="1:42" x14ac:dyDescent="0.35">
      <c r="A18" s="291"/>
      <c r="B18" s="295" t="s">
        <v>389</v>
      </c>
      <c r="C18" s="291"/>
      <c r="D18" s="291"/>
      <c r="E18" s="291"/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S18" s="291"/>
      <c r="T18" s="291"/>
      <c r="U18" s="291"/>
      <c r="V18" s="291"/>
      <c r="W18" s="291"/>
      <c r="X18" s="291"/>
      <c r="Y18" s="291"/>
      <c r="Z18" s="291"/>
      <c r="AA18" s="291"/>
      <c r="AB18" s="291"/>
      <c r="AC18" s="291"/>
      <c r="AD18" s="291"/>
      <c r="AE18" s="291"/>
      <c r="AF18" s="291"/>
      <c r="AG18" s="291"/>
      <c r="AH18" s="291"/>
      <c r="AI18" s="291"/>
      <c r="AJ18" s="291"/>
      <c r="AK18" s="291"/>
      <c r="AL18" s="291"/>
      <c r="AM18" s="291"/>
      <c r="AN18" s="291"/>
      <c r="AO18" s="291"/>
      <c r="AP18" s="291"/>
    </row>
    <row r="19" spans="1:42" x14ac:dyDescent="0.35">
      <c r="A19" s="291"/>
      <c r="B19" s="291" t="s">
        <v>390</v>
      </c>
      <c r="C19" s="291"/>
      <c r="D19" s="291"/>
      <c r="E19" s="291"/>
      <c r="F19" s="291"/>
      <c r="G19" s="291"/>
      <c r="H19" s="291"/>
      <c r="I19" s="291"/>
      <c r="J19" s="291"/>
      <c r="K19" s="291"/>
      <c r="L19" s="291"/>
      <c r="M19" s="291"/>
      <c r="N19" s="291"/>
      <c r="O19" s="291"/>
      <c r="P19" s="291"/>
      <c r="Q19" s="291"/>
      <c r="R19" s="291"/>
      <c r="S19" s="291"/>
      <c r="T19" s="291"/>
      <c r="U19" s="291"/>
      <c r="V19" s="291"/>
      <c r="W19" s="291"/>
      <c r="X19" s="291"/>
      <c r="Y19" s="291"/>
      <c r="Z19" s="291"/>
      <c r="AA19" s="291"/>
      <c r="AB19" s="291"/>
      <c r="AC19" s="291"/>
      <c r="AD19" s="291"/>
      <c r="AE19" s="291"/>
      <c r="AF19" s="291"/>
      <c r="AG19" s="291"/>
      <c r="AH19" s="291"/>
      <c r="AI19" s="291"/>
      <c r="AJ19" s="291"/>
      <c r="AK19" s="291"/>
      <c r="AL19" s="291"/>
      <c r="AM19" s="291"/>
      <c r="AN19" s="291"/>
      <c r="AO19" s="291"/>
      <c r="AP19" s="291"/>
    </row>
    <row r="20" spans="1:42" x14ac:dyDescent="0.35">
      <c r="A20" s="291"/>
      <c r="B20" s="291" t="s">
        <v>391</v>
      </c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291"/>
      <c r="O20" s="291"/>
      <c r="P20" s="291"/>
      <c r="Q20" s="291"/>
      <c r="R20" s="291"/>
      <c r="S20" s="291"/>
      <c r="T20" s="291"/>
      <c r="U20" s="291"/>
      <c r="V20" s="291"/>
      <c r="W20" s="291"/>
      <c r="X20" s="291"/>
      <c r="Y20" s="291"/>
      <c r="Z20" s="291"/>
      <c r="AA20" s="291"/>
      <c r="AB20" s="291"/>
      <c r="AC20" s="291"/>
      <c r="AD20" s="291"/>
      <c r="AE20" s="291"/>
      <c r="AF20" s="291"/>
      <c r="AG20" s="291"/>
      <c r="AH20" s="291"/>
      <c r="AI20" s="291"/>
      <c r="AJ20" s="291"/>
      <c r="AK20" s="291"/>
      <c r="AL20" s="291"/>
      <c r="AM20" s="291"/>
      <c r="AN20" s="291"/>
      <c r="AO20" s="291"/>
      <c r="AP20" s="291"/>
    </row>
    <row r="21" spans="1:42" x14ac:dyDescent="0.35">
      <c r="A21" s="291"/>
      <c r="B21" s="291" t="s">
        <v>392</v>
      </c>
      <c r="C21" s="291"/>
      <c r="D21" s="291"/>
      <c r="E21" s="291"/>
      <c r="F21" s="291"/>
      <c r="G21" s="291"/>
      <c r="H21" s="291"/>
      <c r="I21" s="291"/>
      <c r="J21" s="291"/>
      <c r="K21" s="291"/>
      <c r="L21" s="291"/>
      <c r="M21" s="291"/>
      <c r="N21" s="291"/>
      <c r="O21" s="291"/>
      <c r="P21" s="291"/>
      <c r="Q21" s="291"/>
      <c r="R21" s="291"/>
      <c r="S21" s="291"/>
      <c r="T21" s="291"/>
      <c r="U21" s="291"/>
      <c r="V21" s="291"/>
      <c r="W21" s="291"/>
      <c r="X21" s="291"/>
      <c r="Y21" s="291"/>
      <c r="Z21" s="291"/>
      <c r="AA21" s="291"/>
      <c r="AB21" s="291"/>
      <c r="AC21" s="291"/>
      <c r="AD21" s="291"/>
      <c r="AE21" s="291"/>
      <c r="AF21" s="291"/>
      <c r="AG21" s="291"/>
      <c r="AH21" s="291"/>
      <c r="AI21" s="291"/>
      <c r="AJ21" s="291"/>
      <c r="AK21" s="291"/>
      <c r="AL21" s="291"/>
      <c r="AM21" s="291"/>
      <c r="AN21" s="291"/>
      <c r="AO21" s="291"/>
      <c r="AP21" s="291"/>
    </row>
    <row r="22" spans="1:42" x14ac:dyDescent="0.35">
      <c r="A22" s="291"/>
      <c r="B22" s="291" t="s">
        <v>393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1"/>
      <c r="X22" s="291"/>
      <c r="Y22" s="291"/>
      <c r="Z22" s="291"/>
      <c r="AA22" s="291"/>
      <c r="AB22" s="291"/>
      <c r="AC22" s="291"/>
      <c r="AD22" s="291"/>
      <c r="AE22" s="291"/>
      <c r="AF22" s="291"/>
      <c r="AG22" s="291"/>
      <c r="AH22" s="291"/>
      <c r="AI22" s="291"/>
      <c r="AJ22" s="291"/>
      <c r="AK22" s="291"/>
      <c r="AL22" s="291"/>
      <c r="AM22" s="291"/>
      <c r="AN22" s="291"/>
      <c r="AO22" s="291"/>
      <c r="AP22" s="291"/>
    </row>
    <row r="23" spans="1:42" x14ac:dyDescent="0.35">
      <c r="A23" s="291"/>
      <c r="B23" s="291"/>
      <c r="C23" s="291"/>
      <c r="D23" s="291"/>
      <c r="E23" s="291"/>
      <c r="F23" s="291"/>
      <c r="G23" s="291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1"/>
      <c r="X23" s="291"/>
      <c r="Y23" s="291"/>
      <c r="Z23" s="291"/>
      <c r="AA23" s="291"/>
      <c r="AB23" s="291"/>
      <c r="AC23" s="291"/>
      <c r="AD23" s="291"/>
      <c r="AE23" s="291"/>
      <c r="AF23" s="291"/>
      <c r="AG23" s="291"/>
      <c r="AH23" s="291"/>
      <c r="AI23" s="291"/>
      <c r="AJ23" s="291"/>
      <c r="AK23" s="291"/>
      <c r="AL23" s="291"/>
      <c r="AM23" s="291"/>
      <c r="AN23" s="291"/>
      <c r="AO23" s="291"/>
      <c r="AP23" s="291"/>
    </row>
    <row r="24" spans="1:42" x14ac:dyDescent="0.35">
      <c r="A24" s="291"/>
      <c r="B24" s="295" t="s">
        <v>394</v>
      </c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1"/>
      <c r="N24" s="291"/>
      <c r="O24" s="291"/>
      <c r="P24" s="291"/>
      <c r="Q24" s="291"/>
      <c r="R24" s="291"/>
      <c r="S24" s="291"/>
      <c r="T24" s="291"/>
      <c r="U24" s="291"/>
      <c r="V24" s="291"/>
      <c r="W24" s="291"/>
      <c r="X24" s="291"/>
      <c r="Y24" s="291"/>
      <c r="Z24" s="291"/>
      <c r="AA24" s="291"/>
      <c r="AB24" s="291"/>
      <c r="AC24" s="291"/>
      <c r="AD24" s="291"/>
      <c r="AE24" s="291"/>
      <c r="AF24" s="291"/>
      <c r="AG24" s="291"/>
      <c r="AH24" s="291"/>
      <c r="AI24" s="291"/>
      <c r="AJ24" s="291"/>
      <c r="AK24" s="291"/>
      <c r="AL24" s="291"/>
      <c r="AM24" s="291"/>
      <c r="AN24" s="291"/>
      <c r="AO24" s="291"/>
      <c r="AP24" s="291"/>
    </row>
    <row r="25" spans="1:42" x14ac:dyDescent="0.35">
      <c r="A25" s="291"/>
      <c r="B25" s="291" t="s">
        <v>395</v>
      </c>
      <c r="C25" s="291"/>
      <c r="D25" s="291"/>
      <c r="E25" s="291"/>
      <c r="F25" s="291"/>
      <c r="G25" s="291"/>
      <c r="H25" s="291"/>
      <c r="I25" s="291"/>
      <c r="J25" s="291"/>
      <c r="K25" s="291"/>
      <c r="L25" s="291"/>
      <c r="M25" s="291"/>
      <c r="N25" s="291"/>
      <c r="O25" s="291"/>
      <c r="P25" s="291"/>
      <c r="Q25" s="291"/>
      <c r="R25" s="291"/>
      <c r="S25" s="291"/>
      <c r="T25" s="291"/>
      <c r="U25" s="291"/>
      <c r="V25" s="291"/>
      <c r="W25" s="291"/>
      <c r="X25" s="291"/>
      <c r="Y25" s="291"/>
      <c r="Z25" s="291"/>
      <c r="AA25" s="291"/>
      <c r="AB25" s="291"/>
      <c r="AC25" s="291"/>
      <c r="AD25" s="291"/>
      <c r="AE25" s="291"/>
      <c r="AF25" s="291"/>
      <c r="AG25" s="291"/>
      <c r="AH25" s="291"/>
      <c r="AI25" s="291"/>
      <c r="AJ25" s="291"/>
      <c r="AK25" s="291"/>
      <c r="AL25" s="291"/>
      <c r="AM25" s="291"/>
      <c r="AN25" s="291"/>
      <c r="AO25" s="291"/>
      <c r="AP25" s="291"/>
    </row>
    <row r="26" spans="1:42" x14ac:dyDescent="0.35">
      <c r="A26" s="291"/>
      <c r="B26" s="291" t="s">
        <v>396</v>
      </c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  <c r="O26" s="291"/>
      <c r="P26" s="291"/>
      <c r="Q26" s="291"/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291"/>
      <c r="AE26" s="291"/>
      <c r="AF26" s="291"/>
      <c r="AG26" s="291"/>
      <c r="AH26" s="291"/>
      <c r="AI26" s="291"/>
      <c r="AJ26" s="291"/>
      <c r="AK26" s="291"/>
      <c r="AL26" s="291"/>
      <c r="AM26" s="291"/>
      <c r="AN26" s="291"/>
      <c r="AO26" s="291"/>
      <c r="AP26" s="291"/>
    </row>
    <row r="27" spans="1:42" x14ac:dyDescent="0.35">
      <c r="A27" s="291"/>
      <c r="B27" s="291" t="s">
        <v>397</v>
      </c>
      <c r="C27" s="291"/>
      <c r="D27" s="291"/>
      <c r="E27" s="291"/>
      <c r="F27" s="291"/>
      <c r="G27" s="291"/>
      <c r="H27" s="291"/>
      <c r="I27" s="291"/>
      <c r="J27" s="291"/>
      <c r="K27" s="291"/>
      <c r="L27" s="291"/>
      <c r="M27" s="291"/>
      <c r="N27" s="291"/>
      <c r="O27" s="291"/>
      <c r="P27" s="291"/>
      <c r="Q27" s="291"/>
      <c r="R27" s="291"/>
      <c r="S27" s="291"/>
      <c r="T27" s="291"/>
      <c r="U27" s="291"/>
      <c r="V27" s="291"/>
      <c r="W27" s="291"/>
      <c r="X27" s="291"/>
      <c r="Y27" s="291"/>
      <c r="Z27" s="291"/>
      <c r="AA27" s="291"/>
      <c r="AB27" s="291"/>
      <c r="AC27" s="291"/>
      <c r="AD27" s="291"/>
      <c r="AE27" s="291"/>
      <c r="AF27" s="291"/>
      <c r="AG27" s="291"/>
      <c r="AH27" s="291"/>
      <c r="AI27" s="291"/>
      <c r="AJ27" s="291"/>
      <c r="AK27" s="291"/>
      <c r="AL27" s="291"/>
      <c r="AM27" s="291"/>
      <c r="AN27" s="291"/>
      <c r="AO27" s="291"/>
      <c r="AP27" s="291"/>
    </row>
    <row r="28" spans="1:42" x14ac:dyDescent="0.35">
      <c r="A28" s="291"/>
      <c r="B28" s="291"/>
      <c r="C28" s="291"/>
      <c r="D28" s="291"/>
      <c r="E28" s="291"/>
      <c r="F28" s="291"/>
      <c r="G28" s="291"/>
      <c r="H28" s="291"/>
      <c r="I28" s="291"/>
      <c r="J28" s="291"/>
      <c r="K28" s="291"/>
      <c r="L28" s="291"/>
      <c r="M28" s="291"/>
      <c r="N28" s="291"/>
      <c r="O28" s="291"/>
      <c r="P28" s="291"/>
      <c r="Q28" s="291"/>
      <c r="R28" s="291"/>
      <c r="S28" s="291"/>
      <c r="T28" s="291"/>
      <c r="U28" s="291"/>
      <c r="V28" s="291"/>
      <c r="W28" s="291"/>
      <c r="X28" s="291"/>
      <c r="Y28" s="291"/>
      <c r="Z28" s="291"/>
      <c r="AA28" s="291"/>
      <c r="AB28" s="291"/>
      <c r="AC28" s="291"/>
      <c r="AD28" s="291"/>
      <c r="AE28" s="291"/>
      <c r="AF28" s="291"/>
      <c r="AG28" s="291"/>
      <c r="AH28" s="291"/>
      <c r="AI28" s="291"/>
      <c r="AJ28" s="291"/>
      <c r="AK28" s="291"/>
      <c r="AL28" s="291"/>
      <c r="AM28" s="291"/>
      <c r="AN28" s="291"/>
      <c r="AO28" s="291"/>
      <c r="AP28" s="291"/>
    </row>
    <row r="29" spans="1:42" x14ac:dyDescent="0.35">
      <c r="A29" s="294" t="s">
        <v>398</v>
      </c>
      <c r="B29" s="294" t="s">
        <v>399</v>
      </c>
      <c r="C29" s="291"/>
      <c r="D29" s="291"/>
      <c r="E29" s="291"/>
      <c r="F29" s="291"/>
      <c r="G29" s="291"/>
      <c r="H29" s="291"/>
      <c r="I29" s="291"/>
      <c r="J29" s="291"/>
      <c r="K29" s="291"/>
      <c r="L29" s="291"/>
      <c r="M29" s="291"/>
      <c r="N29" s="291"/>
      <c r="O29" s="291"/>
      <c r="P29" s="291"/>
      <c r="Q29" s="291"/>
      <c r="R29" s="291"/>
      <c r="S29" s="291"/>
      <c r="T29" s="291"/>
      <c r="U29" s="291"/>
      <c r="V29" s="291"/>
      <c r="W29" s="291"/>
      <c r="X29" s="291"/>
      <c r="Y29" s="291"/>
      <c r="Z29" s="291"/>
      <c r="AA29" s="291"/>
      <c r="AB29" s="291"/>
      <c r="AC29" s="291"/>
      <c r="AD29" s="291"/>
      <c r="AE29" s="291"/>
      <c r="AF29" s="291"/>
      <c r="AG29" s="291"/>
      <c r="AH29" s="291"/>
      <c r="AI29" s="291"/>
      <c r="AJ29" s="291"/>
      <c r="AK29" s="291"/>
      <c r="AL29" s="291"/>
      <c r="AM29" s="291"/>
      <c r="AN29" s="291"/>
      <c r="AO29" s="291"/>
      <c r="AP29" s="291"/>
    </row>
    <row r="30" spans="1:42" x14ac:dyDescent="0.35">
      <c r="A30" s="291"/>
      <c r="B30" s="296" t="s">
        <v>400</v>
      </c>
      <c r="C30" s="296"/>
      <c r="D30" s="296"/>
      <c r="E30" s="296"/>
      <c r="F30" s="297">
        <v>2024</v>
      </c>
      <c r="G30" s="297">
        <v>2023</v>
      </c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1"/>
      <c r="T30" s="291"/>
      <c r="U30" s="291"/>
      <c r="V30" s="291"/>
      <c r="W30" s="291"/>
      <c r="X30" s="291"/>
      <c r="Y30" s="291"/>
      <c r="Z30" s="291"/>
      <c r="AA30" s="291"/>
      <c r="AB30" s="291"/>
      <c r="AC30" s="291"/>
      <c r="AD30" s="291"/>
      <c r="AE30" s="291"/>
      <c r="AF30" s="291"/>
      <c r="AG30" s="291"/>
      <c r="AH30" s="291"/>
      <c r="AI30" s="291"/>
      <c r="AJ30" s="291"/>
      <c r="AK30" s="291"/>
      <c r="AL30" s="291"/>
      <c r="AM30" s="291"/>
      <c r="AN30" s="291"/>
      <c r="AO30" s="291"/>
      <c r="AP30" s="291"/>
    </row>
    <row r="31" spans="1:42" x14ac:dyDescent="0.35">
      <c r="A31" s="291"/>
      <c r="B31" s="291" t="s">
        <v>401</v>
      </c>
      <c r="C31" s="291"/>
      <c r="D31" s="291"/>
      <c r="E31" s="291"/>
      <c r="F31" s="298">
        <v>10098.879999999999</v>
      </c>
      <c r="G31" s="299">
        <v>6494</v>
      </c>
      <c r="H31" s="291"/>
      <c r="J31" s="291"/>
      <c r="K31" s="291"/>
      <c r="L31" s="291"/>
      <c r="M31" s="291"/>
      <c r="N31" s="291"/>
      <c r="O31" s="291"/>
      <c r="P31" s="291"/>
      <c r="Q31" s="291"/>
      <c r="R31" s="291"/>
      <c r="S31" s="291"/>
      <c r="T31" s="291"/>
      <c r="U31" s="291"/>
      <c r="V31" s="291"/>
      <c r="W31" s="291"/>
      <c r="X31" s="291"/>
      <c r="Y31" s="291"/>
      <c r="Z31" s="291"/>
      <c r="AA31" s="291"/>
      <c r="AB31" s="291"/>
      <c r="AC31" s="291"/>
      <c r="AD31" s="291"/>
      <c r="AE31" s="291"/>
      <c r="AF31" s="291"/>
      <c r="AG31" s="291"/>
      <c r="AH31" s="291"/>
      <c r="AI31" s="291"/>
      <c r="AJ31" s="291"/>
      <c r="AK31" s="291"/>
      <c r="AL31" s="291"/>
      <c r="AM31" s="291"/>
      <c r="AN31" s="291"/>
      <c r="AO31" s="291"/>
      <c r="AP31" s="291"/>
    </row>
    <row r="32" spans="1:42" x14ac:dyDescent="0.35">
      <c r="A32" s="291"/>
      <c r="B32" s="291" t="s">
        <v>402</v>
      </c>
      <c r="C32" s="291"/>
      <c r="D32" s="291"/>
      <c r="E32" s="291"/>
      <c r="F32" s="298">
        <v>31250</v>
      </c>
      <c r="G32" s="299">
        <v>30100</v>
      </c>
      <c r="H32" s="291"/>
      <c r="J32" s="291"/>
      <c r="K32" s="291"/>
      <c r="L32" s="291"/>
      <c r="M32" s="291"/>
      <c r="N32" s="291"/>
      <c r="O32" s="291"/>
      <c r="P32" s="291"/>
      <c r="Q32" s="291"/>
      <c r="R32" s="291"/>
      <c r="S32" s="291"/>
      <c r="T32" s="291"/>
      <c r="U32" s="291"/>
      <c r="V32" s="291"/>
      <c r="W32" s="291"/>
      <c r="X32" s="291"/>
      <c r="Y32" s="291"/>
      <c r="Z32" s="291"/>
      <c r="AA32" s="291"/>
      <c r="AB32" s="291"/>
      <c r="AC32" s="291"/>
      <c r="AD32" s="291"/>
      <c r="AE32" s="291"/>
      <c r="AF32" s="291"/>
      <c r="AG32" s="291"/>
      <c r="AH32" s="291"/>
      <c r="AI32" s="291"/>
      <c r="AJ32" s="291"/>
      <c r="AK32" s="291"/>
      <c r="AL32" s="291"/>
      <c r="AM32" s="291"/>
      <c r="AN32" s="291"/>
      <c r="AO32" s="291"/>
      <c r="AP32" s="291"/>
    </row>
    <row r="33" spans="1:42" x14ac:dyDescent="0.35">
      <c r="A33" s="291"/>
      <c r="B33" s="291" t="s">
        <v>403</v>
      </c>
      <c r="C33" s="291"/>
      <c r="D33" s="291"/>
      <c r="E33" s="291"/>
      <c r="F33" s="291"/>
      <c r="G33" s="299"/>
      <c r="H33" s="291"/>
      <c r="J33" s="291"/>
      <c r="K33" s="291"/>
      <c r="L33" s="291"/>
      <c r="M33" s="291"/>
      <c r="N33" s="291"/>
      <c r="O33" s="291"/>
      <c r="P33" s="291"/>
      <c r="Q33" s="291"/>
      <c r="R33" s="291"/>
      <c r="S33" s="291"/>
      <c r="T33" s="291"/>
      <c r="U33" s="291"/>
      <c r="V33" s="291"/>
      <c r="W33" s="291"/>
      <c r="X33" s="291"/>
      <c r="Y33" s="291"/>
      <c r="Z33" s="291"/>
      <c r="AA33" s="291"/>
      <c r="AB33" s="291"/>
      <c r="AC33" s="291"/>
      <c r="AD33" s="291"/>
      <c r="AE33" s="291"/>
      <c r="AF33" s="291"/>
      <c r="AG33" s="291"/>
      <c r="AH33" s="291"/>
      <c r="AI33" s="291"/>
      <c r="AJ33" s="291"/>
      <c r="AK33" s="291"/>
      <c r="AL33" s="291"/>
      <c r="AM33" s="291"/>
      <c r="AN33" s="291"/>
      <c r="AO33" s="291"/>
      <c r="AP33" s="291"/>
    </row>
    <row r="34" spans="1:42" x14ac:dyDescent="0.35">
      <c r="A34" s="291"/>
      <c r="B34" s="300" t="s">
        <v>404</v>
      </c>
      <c r="C34" s="301"/>
      <c r="D34" s="301"/>
      <c r="E34" s="301"/>
      <c r="F34" s="302">
        <f>SUM(F31:F33)</f>
        <v>41348.879999999997</v>
      </c>
      <c r="G34" s="302">
        <f>SUM(G31:G33)</f>
        <v>36594</v>
      </c>
      <c r="H34" s="291"/>
      <c r="J34" s="291"/>
      <c r="K34" s="291"/>
      <c r="L34" s="291"/>
      <c r="M34" s="291"/>
      <c r="N34" s="291"/>
      <c r="O34" s="291"/>
      <c r="P34" s="291"/>
      <c r="Q34" s="291"/>
      <c r="R34" s="291"/>
      <c r="S34" s="291"/>
      <c r="T34" s="291"/>
      <c r="U34" s="291"/>
      <c r="V34" s="291"/>
      <c r="W34" s="291"/>
      <c r="X34" s="291"/>
      <c r="Y34" s="291"/>
      <c r="Z34" s="291"/>
      <c r="AA34" s="291"/>
      <c r="AB34" s="291"/>
      <c r="AC34" s="291"/>
      <c r="AD34" s="291"/>
      <c r="AE34" s="291"/>
      <c r="AF34" s="291"/>
      <c r="AG34" s="291"/>
      <c r="AH34" s="291"/>
      <c r="AI34" s="291"/>
      <c r="AJ34" s="291"/>
      <c r="AK34" s="291"/>
      <c r="AL34" s="291"/>
      <c r="AM34" s="291"/>
      <c r="AN34" s="291"/>
      <c r="AO34" s="291"/>
      <c r="AP34" s="291"/>
    </row>
    <row r="35" spans="1:42" x14ac:dyDescent="0.35">
      <c r="A35" s="291"/>
      <c r="B35" s="291"/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1"/>
      <c r="P35" s="291"/>
      <c r="Q35" s="291"/>
      <c r="R35" s="291"/>
      <c r="S35" s="291"/>
      <c r="T35" s="291"/>
      <c r="U35" s="291"/>
      <c r="V35" s="291"/>
      <c r="W35" s="291"/>
      <c r="X35" s="291"/>
      <c r="Y35" s="291"/>
      <c r="Z35" s="291"/>
      <c r="AA35" s="291"/>
      <c r="AB35" s="291"/>
      <c r="AC35" s="291"/>
      <c r="AD35" s="291"/>
      <c r="AE35" s="291"/>
      <c r="AF35" s="291"/>
      <c r="AG35" s="291"/>
      <c r="AH35" s="291"/>
      <c r="AI35" s="291"/>
      <c r="AJ35" s="291"/>
      <c r="AK35" s="291"/>
      <c r="AL35" s="291"/>
      <c r="AM35" s="291"/>
      <c r="AN35" s="291"/>
      <c r="AO35" s="291"/>
      <c r="AP35" s="291"/>
    </row>
    <row r="36" spans="1:42" x14ac:dyDescent="0.35">
      <c r="A36" s="291"/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1"/>
      <c r="T36" s="291"/>
      <c r="U36" s="291"/>
      <c r="V36" s="291"/>
      <c r="W36" s="291"/>
      <c r="X36" s="291"/>
      <c r="Y36" s="291"/>
      <c r="Z36" s="291"/>
      <c r="AA36" s="291"/>
      <c r="AB36" s="291"/>
      <c r="AC36" s="291"/>
      <c r="AD36" s="291"/>
      <c r="AE36" s="291"/>
      <c r="AF36" s="291"/>
      <c r="AG36" s="291"/>
      <c r="AH36" s="291"/>
      <c r="AI36" s="291"/>
      <c r="AJ36" s="291"/>
      <c r="AK36" s="291"/>
      <c r="AL36" s="291"/>
      <c r="AM36" s="291"/>
      <c r="AN36" s="291"/>
      <c r="AO36" s="291"/>
      <c r="AP36" s="291"/>
    </row>
    <row r="37" spans="1:42" x14ac:dyDescent="0.35">
      <c r="A37" s="294" t="s">
        <v>405</v>
      </c>
      <c r="B37" s="294" t="s">
        <v>9</v>
      </c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1"/>
      <c r="T37" s="291"/>
      <c r="U37" s="291"/>
      <c r="V37" s="291"/>
      <c r="W37" s="291"/>
      <c r="X37" s="291"/>
      <c r="Y37" s="291"/>
      <c r="Z37" s="291"/>
      <c r="AA37" s="291"/>
      <c r="AB37" s="291"/>
      <c r="AC37" s="291"/>
      <c r="AD37" s="291"/>
      <c r="AE37" s="291"/>
      <c r="AF37" s="291"/>
      <c r="AG37" s="291"/>
      <c r="AH37" s="291"/>
      <c r="AI37" s="291"/>
      <c r="AJ37" s="291"/>
      <c r="AK37" s="291"/>
      <c r="AL37" s="291"/>
      <c r="AM37" s="291"/>
      <c r="AN37" s="291"/>
      <c r="AO37" s="291"/>
      <c r="AP37" s="291"/>
    </row>
    <row r="38" spans="1:42" x14ac:dyDescent="0.35">
      <c r="A38" s="291"/>
      <c r="B38" s="296" t="s">
        <v>400</v>
      </c>
      <c r="C38" s="296"/>
      <c r="D38" s="296"/>
      <c r="E38" s="296"/>
      <c r="F38" s="297">
        <v>2024</v>
      </c>
      <c r="G38" s="297">
        <v>2023</v>
      </c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1"/>
      <c r="AD38" s="291"/>
      <c r="AE38" s="291"/>
      <c r="AF38" s="291"/>
      <c r="AG38" s="291"/>
      <c r="AH38" s="291"/>
      <c r="AI38" s="291"/>
      <c r="AJ38" s="291"/>
      <c r="AK38" s="291"/>
      <c r="AL38" s="291"/>
      <c r="AM38" s="291"/>
      <c r="AN38" s="291"/>
      <c r="AO38" s="291"/>
      <c r="AP38" s="291"/>
    </row>
    <row r="39" spans="1:42" x14ac:dyDescent="0.35">
      <c r="A39" s="291"/>
      <c r="B39" s="291" t="s">
        <v>406</v>
      </c>
      <c r="C39" s="291"/>
      <c r="D39" s="291"/>
      <c r="E39" s="291"/>
      <c r="F39" s="298">
        <v>28954</v>
      </c>
      <c r="G39" s="299">
        <v>10919</v>
      </c>
      <c r="H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1"/>
      <c r="AE39" s="291"/>
      <c r="AF39" s="291"/>
      <c r="AG39" s="291"/>
      <c r="AH39" s="291"/>
      <c r="AI39" s="291"/>
      <c r="AJ39" s="291"/>
      <c r="AK39" s="291"/>
      <c r="AL39" s="291"/>
      <c r="AM39" s="291"/>
      <c r="AN39" s="291"/>
      <c r="AO39" s="291"/>
      <c r="AP39" s="291"/>
    </row>
    <row r="40" spans="1:42" x14ac:dyDescent="0.35">
      <c r="A40" s="291"/>
      <c r="B40" s="291" t="s">
        <v>407</v>
      </c>
      <c r="C40" s="291"/>
      <c r="D40" s="291"/>
      <c r="E40" s="291"/>
      <c r="F40" s="291"/>
      <c r="G40" s="299">
        <v>21452</v>
      </c>
      <c r="H40" s="291"/>
      <c r="J40" s="291"/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  <c r="AJ40" s="291"/>
      <c r="AK40" s="291"/>
      <c r="AL40" s="291"/>
      <c r="AM40" s="291"/>
      <c r="AN40" s="291"/>
      <c r="AO40" s="291"/>
      <c r="AP40" s="291"/>
    </row>
    <row r="41" spans="1:42" x14ac:dyDescent="0.35">
      <c r="A41" s="291"/>
      <c r="B41" s="291" t="s">
        <v>408</v>
      </c>
      <c r="C41" s="291"/>
      <c r="D41" s="291"/>
      <c r="E41" s="291"/>
      <c r="F41" s="291"/>
      <c r="G41" s="299"/>
      <c r="H41" s="291"/>
      <c r="J41" s="291"/>
      <c r="K41" s="291"/>
      <c r="L41" s="291"/>
      <c r="M41" s="291"/>
      <c r="N41" s="291"/>
      <c r="O41" s="291"/>
      <c r="P41" s="291"/>
      <c r="Q41" s="291"/>
      <c r="R41" s="291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1"/>
      <c r="AE41" s="291"/>
      <c r="AF41" s="291"/>
      <c r="AG41" s="291"/>
      <c r="AH41" s="291"/>
      <c r="AI41" s="291"/>
      <c r="AJ41" s="291"/>
      <c r="AK41" s="291"/>
      <c r="AL41" s="291"/>
      <c r="AM41" s="291"/>
      <c r="AN41" s="291"/>
      <c r="AO41" s="291"/>
      <c r="AP41" s="291"/>
    </row>
    <row r="42" spans="1:42" x14ac:dyDescent="0.35">
      <c r="A42" s="291"/>
      <c r="B42" s="291" t="s">
        <v>409</v>
      </c>
      <c r="C42" s="291"/>
      <c r="D42" s="291"/>
      <c r="E42" s="291"/>
      <c r="F42" s="298">
        <v>24323.47</v>
      </c>
      <c r="G42" s="299">
        <v>17299</v>
      </c>
      <c r="H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1"/>
      <c r="AE42" s="291"/>
      <c r="AF42" s="291"/>
      <c r="AG42" s="291"/>
      <c r="AH42" s="291"/>
      <c r="AI42" s="291"/>
      <c r="AJ42" s="291"/>
      <c r="AK42" s="291"/>
      <c r="AL42" s="291"/>
      <c r="AM42" s="291"/>
      <c r="AN42" s="291"/>
      <c r="AO42" s="291"/>
      <c r="AP42" s="291"/>
    </row>
    <row r="43" spans="1:42" x14ac:dyDescent="0.35">
      <c r="A43" s="291"/>
      <c r="B43" s="291" t="s">
        <v>10</v>
      </c>
      <c r="C43" s="291"/>
      <c r="D43" s="291"/>
      <c r="E43" s="291"/>
      <c r="F43" s="291"/>
      <c r="G43" s="299">
        <v>13046</v>
      </c>
      <c r="H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91"/>
      <c r="AE43" s="291"/>
      <c r="AF43" s="291"/>
      <c r="AG43" s="291"/>
      <c r="AH43" s="291"/>
      <c r="AI43" s="291"/>
      <c r="AJ43" s="291"/>
      <c r="AK43" s="291"/>
      <c r="AL43" s="291"/>
      <c r="AM43" s="291"/>
      <c r="AN43" s="291"/>
      <c r="AO43" s="291"/>
      <c r="AP43" s="291"/>
    </row>
    <row r="44" spans="1:42" x14ac:dyDescent="0.35">
      <c r="A44" s="291"/>
      <c r="B44" s="300" t="s">
        <v>404</v>
      </c>
      <c r="C44" s="301"/>
      <c r="D44" s="301"/>
      <c r="E44" s="301"/>
      <c r="F44" s="302">
        <f>SUM(F39:F43)</f>
        <v>53277.47</v>
      </c>
      <c r="G44" s="302">
        <f>SUM(G39:G43)</f>
        <v>62716</v>
      </c>
      <c r="H44" s="291"/>
      <c r="J44" s="291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1"/>
      <c r="AE44" s="291"/>
      <c r="AF44" s="291"/>
      <c r="AG44" s="291"/>
      <c r="AH44" s="291"/>
      <c r="AI44" s="291"/>
      <c r="AJ44" s="291"/>
      <c r="AK44" s="291"/>
      <c r="AL44" s="291"/>
      <c r="AM44" s="291"/>
      <c r="AN44" s="291"/>
      <c r="AO44" s="291"/>
      <c r="AP44" s="291"/>
    </row>
    <row r="45" spans="1:42" x14ac:dyDescent="0.35">
      <c r="A45" s="291"/>
      <c r="B45" s="295"/>
      <c r="C45" s="291"/>
      <c r="D45" s="291"/>
      <c r="E45" s="291"/>
      <c r="F45" s="303"/>
      <c r="G45" s="303"/>
      <c r="H45" s="291"/>
      <c r="I45" s="291"/>
      <c r="J45" s="291"/>
      <c r="K45" s="291"/>
      <c r="L45" s="291"/>
      <c r="M45" s="291"/>
      <c r="N45" s="291"/>
      <c r="O45" s="291"/>
      <c r="P45" s="291"/>
      <c r="Q45" s="291"/>
      <c r="R45" s="291"/>
      <c r="S45" s="291"/>
      <c r="T45" s="291"/>
      <c r="U45" s="291"/>
      <c r="V45" s="291"/>
      <c r="W45" s="291"/>
      <c r="X45" s="291"/>
      <c r="Y45" s="291"/>
      <c r="Z45" s="291"/>
      <c r="AA45" s="291"/>
      <c r="AB45" s="291"/>
      <c r="AC45" s="291"/>
      <c r="AD45" s="291"/>
      <c r="AE45" s="291"/>
      <c r="AF45" s="291"/>
      <c r="AG45" s="291"/>
      <c r="AH45" s="291"/>
      <c r="AI45" s="291"/>
      <c r="AJ45" s="291"/>
      <c r="AK45" s="291"/>
      <c r="AL45" s="291"/>
      <c r="AM45" s="291"/>
      <c r="AN45" s="291"/>
      <c r="AO45" s="291"/>
      <c r="AP45" s="291"/>
    </row>
    <row r="46" spans="1:42" x14ac:dyDescent="0.35">
      <c r="A46" s="291"/>
      <c r="B46" s="295"/>
      <c r="C46" s="291"/>
      <c r="D46" s="291"/>
      <c r="E46" s="291"/>
      <c r="F46" s="291"/>
      <c r="G46" s="295"/>
      <c r="H46" s="295"/>
      <c r="I46" s="291"/>
      <c r="J46" s="291"/>
      <c r="K46" s="291"/>
      <c r="L46" s="291"/>
      <c r="M46" s="291"/>
      <c r="N46" s="291"/>
      <c r="O46" s="291"/>
      <c r="P46" s="291"/>
      <c r="Q46" s="291"/>
      <c r="R46" s="291"/>
      <c r="S46" s="291"/>
      <c r="T46" s="291"/>
      <c r="U46" s="291"/>
      <c r="V46" s="291"/>
      <c r="W46" s="291"/>
      <c r="X46" s="291"/>
      <c r="Y46" s="291"/>
      <c r="Z46" s="291"/>
      <c r="AA46" s="291"/>
      <c r="AB46" s="291"/>
      <c r="AC46" s="291"/>
      <c r="AD46" s="291"/>
      <c r="AE46" s="291"/>
      <c r="AF46" s="291"/>
      <c r="AG46" s="291"/>
      <c r="AH46" s="291"/>
      <c r="AI46" s="291"/>
      <c r="AJ46" s="291"/>
      <c r="AK46" s="291"/>
      <c r="AL46" s="291"/>
      <c r="AM46" s="291"/>
      <c r="AN46" s="291"/>
      <c r="AO46" s="291"/>
      <c r="AP46" s="291"/>
    </row>
    <row r="47" spans="1:42" x14ac:dyDescent="0.35">
      <c r="A47" s="294" t="s">
        <v>410</v>
      </c>
      <c r="B47" s="294" t="s">
        <v>403</v>
      </c>
      <c r="C47" s="291"/>
      <c r="D47" s="291"/>
      <c r="E47" s="291"/>
      <c r="F47" s="291"/>
      <c r="G47" s="295"/>
      <c r="H47" s="295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1"/>
      <c r="AE47" s="291"/>
      <c r="AF47" s="291"/>
      <c r="AG47" s="291"/>
      <c r="AH47" s="291"/>
      <c r="AI47" s="291"/>
      <c r="AJ47" s="291"/>
      <c r="AK47" s="291"/>
      <c r="AL47" s="291"/>
      <c r="AM47" s="291"/>
      <c r="AN47" s="291"/>
      <c r="AO47" s="291"/>
      <c r="AP47" s="291"/>
    </row>
    <row r="48" spans="1:42" x14ac:dyDescent="0.35">
      <c r="A48" s="291"/>
      <c r="B48" s="296" t="s">
        <v>400</v>
      </c>
      <c r="C48" s="304"/>
      <c r="D48" s="296"/>
      <c r="E48" s="296"/>
      <c r="F48" s="297">
        <v>2024</v>
      </c>
      <c r="G48" s="297">
        <v>2023</v>
      </c>
      <c r="H48" s="295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1"/>
      <c r="AE48" s="291"/>
      <c r="AF48" s="291"/>
      <c r="AG48" s="291"/>
      <c r="AH48" s="291"/>
      <c r="AI48" s="291"/>
      <c r="AJ48" s="291"/>
      <c r="AK48" s="291"/>
      <c r="AL48" s="291"/>
      <c r="AM48" s="291"/>
      <c r="AN48" s="291"/>
      <c r="AO48" s="291"/>
      <c r="AP48" s="291"/>
    </row>
    <row r="49" spans="1:42" x14ac:dyDescent="0.35">
      <c r="A49" s="291"/>
      <c r="B49" s="291" t="s">
        <v>11</v>
      </c>
      <c r="C49" s="291"/>
      <c r="D49" s="291"/>
      <c r="E49" s="291"/>
      <c r="F49" s="298">
        <v>43426.62</v>
      </c>
      <c r="G49" s="299">
        <v>53353</v>
      </c>
      <c r="H49" s="295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91"/>
      <c r="AE49" s="291"/>
      <c r="AF49" s="291"/>
      <c r="AG49" s="291"/>
      <c r="AH49" s="291"/>
      <c r="AI49" s="291"/>
      <c r="AJ49" s="291"/>
      <c r="AK49" s="291"/>
      <c r="AL49" s="291"/>
      <c r="AM49" s="291"/>
      <c r="AN49" s="291"/>
      <c r="AO49" s="291"/>
      <c r="AP49" s="291"/>
    </row>
    <row r="50" spans="1:42" x14ac:dyDescent="0.35">
      <c r="A50" s="291"/>
      <c r="B50" s="291" t="s">
        <v>411</v>
      </c>
      <c r="C50" s="78"/>
      <c r="D50" s="291"/>
      <c r="E50" s="291"/>
      <c r="F50" s="291"/>
      <c r="G50" s="299">
        <v>0</v>
      </c>
      <c r="H50" s="295"/>
      <c r="J50" s="291"/>
      <c r="K50" s="291"/>
      <c r="L50" s="291"/>
      <c r="M50" s="291"/>
      <c r="N50" s="291"/>
      <c r="O50" s="291"/>
      <c r="P50" s="291"/>
      <c r="Q50" s="291"/>
      <c r="R50" s="291"/>
      <c r="S50" s="291"/>
      <c r="T50" s="291"/>
      <c r="U50" s="291"/>
      <c r="V50" s="291"/>
      <c r="W50" s="291"/>
      <c r="X50" s="291"/>
      <c r="Y50" s="291"/>
      <c r="Z50" s="291"/>
      <c r="AA50" s="291"/>
      <c r="AB50" s="291"/>
      <c r="AC50" s="291"/>
      <c r="AD50" s="291"/>
      <c r="AE50" s="291"/>
      <c r="AF50" s="291"/>
      <c r="AG50" s="291"/>
      <c r="AH50" s="291"/>
      <c r="AI50" s="291"/>
      <c r="AJ50" s="291"/>
      <c r="AK50" s="291"/>
      <c r="AL50" s="291"/>
      <c r="AM50" s="291"/>
      <c r="AN50" s="291"/>
      <c r="AO50" s="291"/>
      <c r="AP50" s="291"/>
    </row>
    <row r="51" spans="1:42" x14ac:dyDescent="0.35">
      <c r="A51" s="291"/>
      <c r="B51" s="291" t="s">
        <v>412</v>
      </c>
      <c r="C51" s="78"/>
      <c r="D51" s="291"/>
      <c r="E51" s="291"/>
      <c r="F51" s="291"/>
      <c r="G51" s="299">
        <v>5327</v>
      </c>
      <c r="H51" s="295"/>
      <c r="J51" s="291"/>
      <c r="K51" s="291"/>
      <c r="L51" s="291"/>
      <c r="M51" s="291"/>
      <c r="N51" s="291"/>
      <c r="O51" s="291"/>
      <c r="P51" s="291"/>
      <c r="Q51" s="291"/>
      <c r="R51" s="291"/>
      <c r="S51" s="291"/>
      <c r="T51" s="291"/>
      <c r="U51" s="291"/>
      <c r="V51" s="291"/>
      <c r="W51" s="291"/>
      <c r="X51" s="291"/>
      <c r="Y51" s="291"/>
      <c r="Z51" s="291"/>
      <c r="AA51" s="291"/>
      <c r="AB51" s="291"/>
      <c r="AC51" s="291"/>
      <c r="AD51" s="291"/>
      <c r="AE51" s="291"/>
      <c r="AF51" s="291"/>
      <c r="AG51" s="291"/>
      <c r="AH51" s="291"/>
      <c r="AI51" s="291"/>
      <c r="AJ51" s="291"/>
      <c r="AK51" s="291"/>
      <c r="AL51" s="291"/>
      <c r="AM51" s="291"/>
      <c r="AN51" s="291"/>
      <c r="AO51" s="291"/>
      <c r="AP51" s="291"/>
    </row>
    <row r="52" spans="1:42" x14ac:dyDescent="0.35">
      <c r="A52" s="291"/>
      <c r="B52" s="291" t="s">
        <v>403</v>
      </c>
      <c r="C52" s="78"/>
      <c r="D52" s="291"/>
      <c r="E52" s="291"/>
      <c r="F52" s="305">
        <v>59031.06</v>
      </c>
      <c r="G52" s="299">
        <v>54932</v>
      </c>
      <c r="H52" s="295"/>
      <c r="J52" s="291"/>
      <c r="K52" s="291"/>
      <c r="L52" s="291"/>
      <c r="M52" s="291"/>
      <c r="N52" s="291"/>
      <c r="O52" s="291"/>
      <c r="P52" s="291"/>
      <c r="Q52" s="291"/>
      <c r="R52" s="291"/>
      <c r="S52" s="291"/>
      <c r="T52" s="291"/>
      <c r="U52" s="291"/>
      <c r="V52" s="291"/>
      <c r="W52" s="291"/>
      <c r="X52" s="291"/>
      <c r="Y52" s="291"/>
      <c r="Z52" s="291"/>
      <c r="AA52" s="291"/>
      <c r="AB52" s="291"/>
      <c r="AC52" s="291"/>
      <c r="AD52" s="291"/>
      <c r="AE52" s="291"/>
      <c r="AF52" s="291"/>
      <c r="AG52" s="291"/>
      <c r="AH52" s="291"/>
      <c r="AI52" s="291"/>
      <c r="AJ52" s="291"/>
      <c r="AK52" s="291"/>
      <c r="AL52" s="291"/>
      <c r="AM52" s="291"/>
      <c r="AN52" s="291"/>
      <c r="AO52" s="291"/>
      <c r="AP52" s="291"/>
    </row>
    <row r="53" spans="1:42" x14ac:dyDescent="0.35">
      <c r="A53" s="291"/>
      <c r="B53" s="300" t="s">
        <v>404</v>
      </c>
      <c r="C53" s="306"/>
      <c r="D53" s="300"/>
      <c r="E53" s="300"/>
      <c r="F53" s="302">
        <f>SUM(F49:F52)</f>
        <v>102457.68</v>
      </c>
      <c r="G53" s="302">
        <f>SUM(G49:G52)</f>
        <v>113612</v>
      </c>
      <c r="H53" s="291"/>
      <c r="J53" s="291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1"/>
      <c r="AE53" s="291"/>
      <c r="AF53" s="291"/>
      <c r="AG53" s="291"/>
      <c r="AH53" s="291"/>
      <c r="AI53" s="291"/>
      <c r="AJ53" s="291"/>
      <c r="AK53" s="291"/>
      <c r="AL53" s="291"/>
      <c r="AM53" s="291"/>
      <c r="AN53" s="291"/>
      <c r="AO53" s="291"/>
      <c r="AP53" s="291"/>
    </row>
    <row r="54" spans="1:42" x14ac:dyDescent="0.35">
      <c r="A54" s="291"/>
      <c r="B54" s="291"/>
      <c r="C54" s="291"/>
      <c r="D54" s="291"/>
      <c r="E54" s="291"/>
      <c r="F54" s="291"/>
      <c r="G54" s="291"/>
      <c r="H54" s="291"/>
      <c r="I54" s="291"/>
      <c r="J54" s="291"/>
      <c r="K54" s="291"/>
      <c r="L54" s="291"/>
      <c r="M54" s="291"/>
      <c r="N54" s="291"/>
      <c r="O54" s="291"/>
      <c r="P54" s="291"/>
      <c r="Q54" s="291"/>
      <c r="R54" s="291"/>
      <c r="S54" s="291"/>
      <c r="T54" s="291"/>
      <c r="U54" s="291"/>
      <c r="V54" s="291"/>
      <c r="W54" s="291"/>
      <c r="X54" s="291"/>
      <c r="Y54" s="291"/>
      <c r="Z54" s="291"/>
      <c r="AA54" s="291"/>
      <c r="AB54" s="291"/>
      <c r="AC54" s="291"/>
      <c r="AD54" s="291"/>
      <c r="AE54" s="291"/>
      <c r="AF54" s="291"/>
      <c r="AG54" s="291"/>
      <c r="AH54" s="291"/>
      <c r="AI54" s="291"/>
      <c r="AJ54" s="291"/>
      <c r="AK54" s="291"/>
      <c r="AL54" s="291"/>
      <c r="AM54" s="291"/>
      <c r="AN54" s="291"/>
      <c r="AO54" s="291"/>
      <c r="AP54" s="291"/>
    </row>
    <row r="55" spans="1:42" x14ac:dyDescent="0.35">
      <c r="A55" s="291"/>
      <c r="B55" s="291"/>
      <c r="C55" s="291"/>
      <c r="D55" s="291"/>
      <c r="E55" s="291"/>
      <c r="F55" s="291"/>
      <c r="G55" s="291"/>
      <c r="H55" s="291"/>
      <c r="I55" s="291"/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1"/>
      <c r="AE55" s="291"/>
      <c r="AF55" s="291"/>
      <c r="AG55" s="291"/>
      <c r="AH55" s="291"/>
      <c r="AI55" s="291"/>
      <c r="AJ55" s="291"/>
      <c r="AK55" s="291"/>
      <c r="AL55" s="291"/>
      <c r="AM55" s="291"/>
      <c r="AN55" s="291"/>
      <c r="AO55" s="291"/>
      <c r="AP55" s="291"/>
    </row>
    <row r="56" spans="1:42" x14ac:dyDescent="0.35">
      <c r="A56" s="294" t="s">
        <v>413</v>
      </c>
      <c r="B56" s="294" t="s">
        <v>414</v>
      </c>
      <c r="C56" s="291"/>
      <c r="D56" s="291"/>
      <c r="E56" s="291"/>
      <c r="F56" s="307"/>
      <c r="G56" s="291"/>
      <c r="H56" s="307"/>
      <c r="I56" s="291"/>
      <c r="J56" s="291"/>
      <c r="K56" s="291"/>
      <c r="L56" s="291"/>
      <c r="M56" s="291"/>
      <c r="N56" s="291"/>
      <c r="O56" s="291"/>
      <c r="P56" s="291"/>
      <c r="Q56" s="291"/>
      <c r="R56" s="291"/>
      <c r="S56" s="291"/>
      <c r="T56" s="291"/>
      <c r="U56" s="291"/>
      <c r="V56" s="291"/>
      <c r="W56" s="291"/>
      <c r="X56" s="291"/>
      <c r="Y56" s="291"/>
      <c r="Z56" s="291"/>
      <c r="AA56" s="291"/>
      <c r="AB56" s="291"/>
      <c r="AC56" s="291"/>
      <c r="AD56" s="291"/>
      <c r="AE56" s="291"/>
      <c r="AF56" s="291"/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</row>
    <row r="57" spans="1:42" x14ac:dyDescent="0.35">
      <c r="A57" s="294"/>
      <c r="B57" s="296" t="s">
        <v>400</v>
      </c>
      <c r="C57" s="304"/>
      <c r="D57" s="296"/>
      <c r="E57" s="296"/>
      <c r="F57" s="297">
        <v>2024</v>
      </c>
      <c r="G57" s="297">
        <v>2023</v>
      </c>
      <c r="H57" s="307"/>
      <c r="I57" s="291"/>
      <c r="J57" s="291"/>
      <c r="K57" s="291"/>
      <c r="L57" s="291"/>
      <c r="M57" s="291"/>
      <c r="N57" s="291"/>
      <c r="O57" s="291"/>
      <c r="P57" s="291"/>
      <c r="Q57" s="291"/>
      <c r="R57" s="291"/>
      <c r="S57" s="291"/>
      <c r="T57" s="291"/>
      <c r="U57" s="291"/>
      <c r="V57" s="291"/>
      <c r="W57" s="291"/>
      <c r="X57" s="291"/>
      <c r="Y57" s="291"/>
      <c r="Z57" s="291"/>
      <c r="AA57" s="291"/>
      <c r="AB57" s="291"/>
      <c r="AC57" s="291"/>
      <c r="AD57" s="291"/>
      <c r="AE57" s="291"/>
      <c r="AF57" s="291"/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</row>
    <row r="58" spans="1:42" x14ac:dyDescent="0.35">
      <c r="A58" s="294"/>
      <c r="B58" s="291" t="s">
        <v>415</v>
      </c>
      <c r="C58" s="291"/>
      <c r="D58" s="291"/>
      <c r="E58" s="291"/>
      <c r="F58" s="298">
        <v>354389.31</v>
      </c>
      <c r="G58" s="299">
        <v>20927</v>
      </c>
      <c r="H58" s="307"/>
      <c r="I58" s="291"/>
      <c r="J58" s="291"/>
      <c r="K58" s="291"/>
      <c r="L58" s="291"/>
      <c r="M58" s="291"/>
      <c r="N58" s="291"/>
      <c r="O58" s="291"/>
      <c r="P58" s="291"/>
      <c r="Q58" s="291"/>
      <c r="R58" s="291"/>
      <c r="S58" s="291"/>
      <c r="T58" s="291"/>
      <c r="U58" s="291"/>
      <c r="V58" s="291"/>
      <c r="W58" s="291"/>
      <c r="X58" s="291"/>
      <c r="Y58" s="291"/>
      <c r="Z58" s="291"/>
      <c r="AA58" s="291"/>
      <c r="AB58" s="291"/>
      <c r="AC58" s="291"/>
      <c r="AD58" s="291"/>
      <c r="AE58" s="291"/>
      <c r="AF58" s="291"/>
      <c r="AG58" s="291"/>
      <c r="AH58" s="291"/>
      <c r="AI58" s="291"/>
      <c r="AJ58" s="291"/>
      <c r="AK58" s="291"/>
      <c r="AL58" s="291"/>
      <c r="AM58" s="291"/>
      <c r="AN58" s="291"/>
      <c r="AO58" s="291"/>
      <c r="AP58" s="291"/>
    </row>
    <row r="59" spans="1:42" x14ac:dyDescent="0.35">
      <c r="A59" s="294"/>
      <c r="B59" s="291" t="s">
        <v>416</v>
      </c>
      <c r="C59" s="78"/>
      <c r="D59" s="291"/>
      <c r="E59" s="291"/>
      <c r="F59" s="298">
        <v>58302</v>
      </c>
      <c r="G59" s="299">
        <v>46226</v>
      </c>
      <c r="H59" s="307"/>
      <c r="I59" s="291"/>
      <c r="J59" s="291"/>
      <c r="K59" s="291"/>
      <c r="L59" s="291"/>
      <c r="M59" s="291"/>
      <c r="N59" s="291"/>
      <c r="O59" s="291"/>
      <c r="P59" s="291"/>
      <c r="Q59" s="291"/>
      <c r="R59" s="291"/>
      <c r="S59" s="291"/>
      <c r="T59" s="291"/>
      <c r="U59" s="291"/>
      <c r="V59" s="291"/>
      <c r="W59" s="291"/>
      <c r="X59" s="291"/>
      <c r="Y59" s="291"/>
      <c r="Z59" s="291"/>
      <c r="AA59" s="291"/>
      <c r="AB59" s="291"/>
      <c r="AC59" s="291"/>
      <c r="AD59" s="291"/>
      <c r="AE59" s="291"/>
      <c r="AF59" s="291"/>
      <c r="AG59" s="291"/>
      <c r="AH59" s="291"/>
      <c r="AI59" s="291"/>
      <c r="AJ59" s="291"/>
      <c r="AK59" s="291"/>
      <c r="AL59" s="291"/>
      <c r="AM59" s="291"/>
      <c r="AN59" s="291"/>
      <c r="AO59" s="291"/>
      <c r="AP59" s="291"/>
    </row>
    <row r="60" spans="1:42" x14ac:dyDescent="0.35">
      <c r="A60" s="294"/>
      <c r="B60" s="291" t="s">
        <v>417</v>
      </c>
      <c r="C60" s="78"/>
      <c r="D60" s="291"/>
      <c r="E60" s="291"/>
      <c r="F60" s="298">
        <v>7360</v>
      </c>
      <c r="G60" s="299"/>
      <c r="H60" s="307"/>
      <c r="I60" s="291"/>
      <c r="J60" s="291"/>
      <c r="K60" s="291"/>
      <c r="L60" s="291"/>
      <c r="M60" s="291"/>
      <c r="N60" s="291"/>
      <c r="O60" s="291"/>
      <c r="P60" s="291"/>
      <c r="Q60" s="291"/>
      <c r="R60" s="291"/>
      <c r="S60" s="291"/>
      <c r="T60" s="291"/>
      <c r="U60" s="291"/>
      <c r="V60" s="291"/>
      <c r="W60" s="291"/>
      <c r="X60" s="291"/>
      <c r="Y60" s="291"/>
      <c r="Z60" s="291"/>
      <c r="AA60" s="291"/>
      <c r="AB60" s="291"/>
      <c r="AC60" s="291"/>
      <c r="AD60" s="291"/>
      <c r="AE60" s="291"/>
      <c r="AF60" s="291"/>
      <c r="AG60" s="291"/>
      <c r="AH60" s="291"/>
      <c r="AI60" s="291"/>
      <c r="AJ60" s="291"/>
      <c r="AK60" s="291"/>
      <c r="AL60" s="291"/>
      <c r="AM60" s="291"/>
      <c r="AN60" s="291"/>
      <c r="AO60" s="291"/>
      <c r="AP60" s="291"/>
    </row>
    <row r="61" spans="1:42" x14ac:dyDescent="0.35">
      <c r="A61" s="294"/>
      <c r="B61" s="291" t="s">
        <v>418</v>
      </c>
      <c r="C61" s="78"/>
      <c r="D61" s="291"/>
      <c r="E61" s="291"/>
      <c r="F61" s="298">
        <v>19200</v>
      </c>
      <c r="G61" s="299">
        <v>28013</v>
      </c>
      <c r="H61" s="307"/>
      <c r="I61" s="291"/>
      <c r="J61" s="291"/>
      <c r="K61" s="291"/>
      <c r="L61" s="291"/>
      <c r="M61" s="291"/>
      <c r="N61" s="291"/>
      <c r="O61" s="291"/>
      <c r="P61" s="291"/>
      <c r="Q61" s="291"/>
      <c r="R61" s="291"/>
      <c r="S61" s="291"/>
      <c r="T61" s="291"/>
      <c r="U61" s="291"/>
      <c r="V61" s="291"/>
      <c r="W61" s="291"/>
      <c r="X61" s="291"/>
      <c r="Y61" s="291"/>
      <c r="Z61" s="291"/>
      <c r="AA61" s="291"/>
      <c r="AB61" s="291"/>
      <c r="AC61" s="291"/>
      <c r="AD61" s="291"/>
      <c r="AE61" s="291"/>
      <c r="AF61" s="291"/>
      <c r="AG61" s="291"/>
      <c r="AH61" s="291"/>
      <c r="AI61" s="291"/>
      <c r="AJ61" s="291"/>
      <c r="AK61" s="291"/>
      <c r="AL61" s="291"/>
      <c r="AM61" s="291"/>
      <c r="AN61" s="291"/>
      <c r="AO61" s="291"/>
      <c r="AP61" s="291"/>
    </row>
    <row r="62" spans="1:42" x14ac:dyDescent="0.35">
      <c r="A62" s="294"/>
      <c r="B62" s="291" t="s">
        <v>419</v>
      </c>
      <c r="C62" s="78"/>
      <c r="D62" s="291"/>
      <c r="E62" s="291"/>
      <c r="F62" s="298">
        <v>10197</v>
      </c>
      <c r="G62" s="299">
        <v>27590</v>
      </c>
      <c r="H62" s="307"/>
      <c r="I62" s="291"/>
      <c r="J62" s="291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1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</row>
    <row r="63" spans="1:42" x14ac:dyDescent="0.35">
      <c r="A63" s="294"/>
      <c r="B63" s="291" t="s">
        <v>420</v>
      </c>
      <c r="C63" s="78"/>
      <c r="D63" s="291"/>
      <c r="E63" s="291"/>
      <c r="F63" s="298">
        <v>9906</v>
      </c>
      <c r="G63" s="299">
        <v>6969</v>
      </c>
      <c r="H63" s="307"/>
      <c r="I63" s="291"/>
      <c r="J63" s="291"/>
      <c r="K63" s="291"/>
      <c r="L63" s="291"/>
      <c r="M63" s="291"/>
      <c r="N63" s="291"/>
      <c r="O63" s="291"/>
      <c r="P63" s="291"/>
      <c r="Q63" s="291"/>
      <c r="R63" s="291"/>
      <c r="S63" s="291"/>
      <c r="T63" s="291"/>
      <c r="U63" s="291"/>
      <c r="V63" s="291"/>
      <c r="W63" s="291"/>
      <c r="X63" s="291"/>
      <c r="Y63" s="291"/>
      <c r="Z63" s="291"/>
      <c r="AA63" s="291"/>
      <c r="AB63" s="291"/>
      <c r="AC63" s="291"/>
      <c r="AD63" s="291"/>
      <c r="AE63" s="291"/>
      <c r="AF63" s="291"/>
      <c r="AG63" s="291"/>
      <c r="AH63" s="291"/>
      <c r="AI63" s="291"/>
      <c r="AJ63" s="291"/>
      <c r="AK63" s="291"/>
      <c r="AL63" s="291"/>
      <c r="AM63" s="291"/>
      <c r="AN63" s="291"/>
      <c r="AO63" s="291"/>
      <c r="AP63" s="291"/>
    </row>
    <row r="64" spans="1:42" x14ac:dyDescent="0.35">
      <c r="A64" s="294"/>
      <c r="B64" s="291" t="s">
        <v>64</v>
      </c>
      <c r="C64" s="78"/>
      <c r="D64" s="291"/>
      <c r="E64" s="291"/>
      <c r="F64" s="291">
        <v>7882</v>
      </c>
      <c r="G64" s="299">
        <v>7578</v>
      </c>
      <c r="H64" s="307"/>
      <c r="I64" s="291"/>
      <c r="J64" s="291"/>
      <c r="K64" s="291"/>
      <c r="L64" s="291"/>
      <c r="M64" s="291"/>
      <c r="N64" s="291"/>
      <c r="O64" s="291"/>
      <c r="P64" s="291"/>
      <c r="Q64" s="291"/>
      <c r="R64" s="291"/>
      <c r="S64" s="291"/>
      <c r="T64" s="291"/>
      <c r="U64" s="291"/>
      <c r="V64" s="291"/>
      <c r="W64" s="291"/>
      <c r="X64" s="291"/>
      <c r="Y64" s="291"/>
      <c r="Z64" s="291"/>
      <c r="AA64" s="291"/>
      <c r="AB64" s="291"/>
      <c r="AC64" s="291"/>
      <c r="AD64" s="291"/>
      <c r="AE64" s="291"/>
      <c r="AF64" s="291"/>
      <c r="AG64" s="291"/>
      <c r="AH64" s="291"/>
      <c r="AI64" s="291"/>
      <c r="AJ64" s="291"/>
      <c r="AK64" s="291"/>
      <c r="AL64" s="291"/>
      <c r="AM64" s="291"/>
      <c r="AN64" s="291"/>
      <c r="AO64" s="291"/>
      <c r="AP64" s="291"/>
    </row>
    <row r="65" spans="1:42" x14ac:dyDescent="0.35">
      <c r="A65" s="291"/>
      <c r="B65" s="291" t="s">
        <v>421</v>
      </c>
      <c r="C65" s="78"/>
      <c r="D65" s="291"/>
      <c r="E65" s="291"/>
      <c r="F65" s="298">
        <v>43604.08</v>
      </c>
      <c r="G65" s="299">
        <v>36187</v>
      </c>
      <c r="H65" s="307"/>
      <c r="I65" s="291"/>
      <c r="J65" s="291"/>
      <c r="K65" s="291"/>
      <c r="L65" s="291"/>
      <c r="M65" s="291"/>
      <c r="N65" s="291"/>
      <c r="O65" s="291"/>
      <c r="P65" s="291"/>
      <c r="Q65" s="291"/>
      <c r="R65" s="291"/>
      <c r="S65" s="291"/>
      <c r="T65" s="291"/>
      <c r="U65" s="291"/>
      <c r="V65" s="291"/>
      <c r="W65" s="291"/>
      <c r="X65" s="291"/>
      <c r="Y65" s="291"/>
      <c r="Z65" s="291"/>
      <c r="AA65" s="291"/>
      <c r="AB65" s="291"/>
      <c r="AC65" s="291"/>
      <c r="AD65" s="291"/>
      <c r="AE65" s="291"/>
      <c r="AF65" s="291"/>
      <c r="AG65" s="291"/>
      <c r="AH65" s="291"/>
      <c r="AI65" s="291"/>
      <c r="AJ65" s="291"/>
      <c r="AK65" s="291"/>
      <c r="AL65" s="291"/>
      <c r="AM65" s="291"/>
      <c r="AN65" s="291"/>
      <c r="AO65" s="291"/>
      <c r="AP65" s="291"/>
    </row>
    <row r="66" spans="1:42" x14ac:dyDescent="0.35">
      <c r="A66" s="291"/>
      <c r="B66" s="300" t="s">
        <v>404</v>
      </c>
      <c r="C66" s="306"/>
      <c r="D66" s="300"/>
      <c r="E66" s="300"/>
      <c r="F66" s="302">
        <f>SUM(F58:F65)</f>
        <v>510840.39</v>
      </c>
      <c r="G66" s="302">
        <f>SUM(G58:G65)</f>
        <v>173490</v>
      </c>
      <c r="H66" s="307"/>
      <c r="I66" s="291"/>
      <c r="J66" s="291"/>
      <c r="K66" s="291"/>
      <c r="L66" s="291"/>
      <c r="M66" s="291"/>
      <c r="N66" s="291"/>
      <c r="O66" s="291"/>
      <c r="P66" s="291"/>
      <c r="Q66" s="291"/>
      <c r="R66" s="291"/>
      <c r="S66" s="291"/>
      <c r="T66" s="291"/>
      <c r="U66" s="291"/>
      <c r="V66" s="291"/>
      <c r="W66" s="291"/>
      <c r="X66" s="291"/>
      <c r="Y66" s="291"/>
      <c r="Z66" s="291"/>
      <c r="AA66" s="291"/>
      <c r="AB66" s="291"/>
      <c r="AC66" s="291"/>
      <c r="AD66" s="291"/>
      <c r="AE66" s="291"/>
      <c r="AF66" s="291"/>
      <c r="AG66" s="291"/>
      <c r="AH66" s="291"/>
      <c r="AI66" s="291"/>
      <c r="AJ66" s="291"/>
      <c r="AK66" s="291"/>
      <c r="AL66" s="291"/>
      <c r="AM66" s="291"/>
      <c r="AN66" s="291"/>
      <c r="AO66" s="291"/>
      <c r="AP66" s="291"/>
    </row>
    <row r="67" spans="1:42" x14ac:dyDescent="0.35">
      <c r="A67" s="291"/>
      <c r="B67" s="307"/>
      <c r="C67" s="307"/>
      <c r="D67" s="291"/>
      <c r="E67" s="291"/>
      <c r="F67" s="307"/>
      <c r="G67" s="291"/>
      <c r="H67" s="307"/>
      <c r="I67" s="291"/>
      <c r="J67" s="291"/>
      <c r="K67" s="291"/>
      <c r="L67" s="291"/>
      <c r="M67" s="291"/>
      <c r="N67" s="291"/>
      <c r="O67" s="291"/>
      <c r="P67" s="291"/>
      <c r="Q67" s="291"/>
      <c r="R67" s="291"/>
      <c r="S67" s="291"/>
      <c r="T67" s="291"/>
      <c r="U67" s="291"/>
      <c r="V67" s="291"/>
      <c r="W67" s="291"/>
      <c r="X67" s="291"/>
      <c r="Y67" s="291"/>
      <c r="Z67" s="291"/>
      <c r="AA67" s="291"/>
      <c r="AB67" s="291"/>
      <c r="AC67" s="291"/>
      <c r="AD67" s="291"/>
      <c r="AE67" s="291"/>
      <c r="AF67" s="291"/>
      <c r="AG67" s="291"/>
      <c r="AH67" s="291"/>
      <c r="AI67" s="291"/>
      <c r="AJ67" s="291"/>
      <c r="AK67" s="291"/>
      <c r="AL67" s="291"/>
      <c r="AM67" s="291"/>
      <c r="AN67" s="291"/>
      <c r="AO67" s="291"/>
      <c r="AP67" s="291"/>
    </row>
    <row r="68" spans="1:42" x14ac:dyDescent="0.35">
      <c r="A68" s="291"/>
      <c r="B68" s="308"/>
      <c r="C68" s="307"/>
      <c r="D68" s="291"/>
      <c r="E68" s="291"/>
      <c r="F68" s="307"/>
      <c r="G68" s="291"/>
      <c r="H68" s="307"/>
      <c r="I68" s="291"/>
      <c r="J68" s="291"/>
      <c r="K68" s="291"/>
      <c r="L68" s="291"/>
      <c r="M68" s="291"/>
      <c r="N68" s="291"/>
      <c r="O68" s="291"/>
      <c r="P68" s="291"/>
      <c r="Q68" s="291"/>
      <c r="R68" s="291"/>
      <c r="S68" s="291"/>
      <c r="T68" s="291"/>
      <c r="U68" s="291"/>
      <c r="V68" s="291"/>
      <c r="W68" s="291"/>
      <c r="X68" s="291"/>
      <c r="Y68" s="291"/>
      <c r="Z68" s="291"/>
      <c r="AA68" s="291"/>
      <c r="AB68" s="291"/>
      <c r="AC68" s="291"/>
      <c r="AD68" s="291"/>
      <c r="AE68" s="291"/>
      <c r="AF68" s="291"/>
      <c r="AG68" s="291"/>
      <c r="AH68" s="291"/>
      <c r="AI68" s="291"/>
      <c r="AJ68" s="291"/>
      <c r="AK68" s="291"/>
      <c r="AL68" s="291"/>
      <c r="AM68" s="291"/>
      <c r="AN68" s="291"/>
      <c r="AO68" s="291"/>
      <c r="AP68" s="291"/>
    </row>
    <row r="69" spans="1:42" x14ac:dyDescent="0.35">
      <c r="A69" s="291"/>
      <c r="B69" s="308"/>
      <c r="C69" s="307"/>
      <c r="D69" s="291"/>
      <c r="E69" s="291"/>
      <c r="F69" s="307"/>
      <c r="G69" s="291"/>
      <c r="H69" s="307"/>
      <c r="I69" s="291"/>
      <c r="J69" s="291"/>
      <c r="K69" s="291"/>
      <c r="L69" s="291"/>
      <c r="M69" s="291"/>
      <c r="N69" s="291"/>
      <c r="O69" s="291"/>
      <c r="P69" s="291"/>
      <c r="Q69" s="291"/>
      <c r="R69" s="291"/>
      <c r="S69" s="291"/>
      <c r="T69" s="291"/>
      <c r="U69" s="291"/>
      <c r="V69" s="291"/>
      <c r="W69" s="291"/>
      <c r="X69" s="291"/>
      <c r="Y69" s="291"/>
      <c r="Z69" s="291"/>
      <c r="AA69" s="291"/>
      <c r="AB69" s="291"/>
      <c r="AC69" s="291"/>
      <c r="AD69" s="291"/>
      <c r="AE69" s="291"/>
      <c r="AF69" s="291"/>
      <c r="AG69" s="291"/>
      <c r="AH69" s="291"/>
      <c r="AI69" s="291"/>
      <c r="AJ69" s="291"/>
      <c r="AK69" s="291"/>
      <c r="AL69" s="291"/>
      <c r="AM69" s="291"/>
      <c r="AN69" s="291"/>
      <c r="AO69" s="291"/>
      <c r="AP69" s="291"/>
    </row>
    <row r="70" spans="1:42" x14ac:dyDescent="0.35">
      <c r="A70" s="291"/>
      <c r="B70" s="307"/>
      <c r="C70" s="307"/>
      <c r="D70" s="291"/>
      <c r="E70" s="291"/>
      <c r="F70" s="307"/>
      <c r="G70" s="291"/>
      <c r="H70" s="307"/>
      <c r="I70" s="291"/>
      <c r="J70" s="291"/>
      <c r="K70" s="291"/>
      <c r="L70" s="291"/>
      <c r="M70" s="291"/>
      <c r="N70" s="291"/>
      <c r="O70" s="291"/>
      <c r="P70" s="291"/>
      <c r="Q70" s="291"/>
      <c r="R70" s="291"/>
      <c r="S70" s="291"/>
      <c r="T70" s="291"/>
      <c r="U70" s="291"/>
      <c r="V70" s="291"/>
      <c r="W70" s="291"/>
      <c r="X70" s="291"/>
      <c r="Y70" s="291"/>
      <c r="Z70" s="291"/>
      <c r="AA70" s="291"/>
      <c r="AB70" s="291"/>
      <c r="AC70" s="291"/>
      <c r="AD70" s="291"/>
      <c r="AE70" s="291"/>
      <c r="AF70" s="291"/>
      <c r="AG70" s="291"/>
      <c r="AH70" s="291"/>
      <c r="AI70" s="291"/>
      <c r="AJ70" s="291"/>
      <c r="AK70" s="291"/>
      <c r="AL70" s="291"/>
      <c r="AM70" s="291"/>
      <c r="AN70" s="291"/>
      <c r="AO70" s="291"/>
      <c r="AP70" s="291"/>
    </row>
    <row r="71" spans="1:42" x14ac:dyDescent="0.35">
      <c r="A71" s="294" t="s">
        <v>422</v>
      </c>
      <c r="B71" s="294" t="s">
        <v>423</v>
      </c>
      <c r="C71" s="291"/>
      <c r="D71" s="291"/>
      <c r="E71" s="291"/>
      <c r="F71" s="291"/>
      <c r="G71" s="291"/>
      <c r="H71" s="291"/>
      <c r="I71" s="291"/>
      <c r="J71" s="291"/>
      <c r="K71" s="291"/>
      <c r="L71" s="291"/>
      <c r="M71" s="291"/>
      <c r="N71" s="291"/>
      <c r="O71" s="291"/>
      <c r="P71" s="291"/>
      <c r="Q71" s="291"/>
      <c r="R71" s="291"/>
      <c r="S71" s="291"/>
      <c r="T71" s="291"/>
      <c r="U71" s="291"/>
      <c r="V71" s="291"/>
      <c r="W71" s="291"/>
      <c r="X71" s="291"/>
      <c r="Y71" s="291"/>
      <c r="Z71" s="291"/>
      <c r="AA71" s="291"/>
      <c r="AB71" s="291"/>
      <c r="AC71" s="291"/>
      <c r="AD71" s="291"/>
      <c r="AE71" s="291"/>
      <c r="AF71" s="291"/>
      <c r="AG71" s="291"/>
      <c r="AH71" s="291"/>
      <c r="AI71" s="291"/>
      <c r="AJ71" s="291"/>
      <c r="AK71" s="291"/>
      <c r="AL71" s="291"/>
      <c r="AM71" s="291"/>
      <c r="AN71" s="291"/>
      <c r="AO71" s="291"/>
      <c r="AP71" s="291"/>
    </row>
    <row r="72" spans="1:42" x14ac:dyDescent="0.35">
      <c r="A72" s="291"/>
      <c r="B72" s="291" t="s">
        <v>424</v>
      </c>
      <c r="C72" s="295"/>
      <c r="D72" s="295"/>
      <c r="E72" s="291"/>
      <c r="F72" s="291"/>
      <c r="G72" s="291"/>
      <c r="H72" s="291"/>
      <c r="I72" s="291"/>
      <c r="J72" s="291"/>
      <c r="K72" s="291"/>
      <c r="L72" s="291"/>
      <c r="M72" s="291"/>
      <c r="N72" s="291"/>
      <c r="O72" s="291"/>
      <c r="P72" s="291"/>
      <c r="Q72" s="291"/>
      <c r="R72" s="291"/>
      <c r="S72" s="291"/>
      <c r="T72" s="291"/>
      <c r="U72" s="291"/>
      <c r="V72" s="291"/>
      <c r="W72" s="291"/>
      <c r="X72" s="291"/>
      <c r="Y72" s="291"/>
      <c r="Z72" s="291"/>
      <c r="AA72" s="291"/>
      <c r="AB72" s="291"/>
      <c r="AC72" s="291"/>
      <c r="AD72" s="291"/>
      <c r="AE72" s="291"/>
      <c r="AF72" s="291"/>
      <c r="AG72" s="291"/>
      <c r="AH72" s="291"/>
      <c r="AI72" s="291"/>
      <c r="AJ72" s="291"/>
      <c r="AK72" s="291"/>
      <c r="AL72" s="291"/>
      <c r="AM72" s="291"/>
      <c r="AN72" s="291"/>
      <c r="AO72" s="291"/>
      <c r="AP72" s="291"/>
    </row>
    <row r="73" spans="1:42" x14ac:dyDescent="0.35">
      <c r="A73" s="291"/>
      <c r="B73" s="291"/>
      <c r="C73" s="295"/>
      <c r="D73" s="295"/>
      <c r="E73" s="291"/>
      <c r="F73" s="291"/>
      <c r="G73" s="291"/>
      <c r="H73" s="291"/>
      <c r="I73" s="291"/>
      <c r="J73" s="291"/>
      <c r="K73" s="291"/>
      <c r="L73" s="291"/>
      <c r="M73" s="291"/>
      <c r="N73" s="291"/>
      <c r="O73" s="291"/>
      <c r="P73" s="291"/>
      <c r="Q73" s="291"/>
      <c r="R73" s="291"/>
      <c r="S73" s="291"/>
      <c r="T73" s="291"/>
      <c r="U73" s="291"/>
      <c r="V73" s="291"/>
      <c r="W73" s="291"/>
      <c r="X73" s="291"/>
      <c r="Y73" s="291"/>
      <c r="Z73" s="291"/>
      <c r="AA73" s="291"/>
      <c r="AB73" s="291"/>
      <c r="AC73" s="291"/>
      <c r="AD73" s="291"/>
      <c r="AE73" s="291"/>
      <c r="AF73" s="291"/>
      <c r="AG73" s="291"/>
      <c r="AH73" s="291"/>
      <c r="AI73" s="291"/>
      <c r="AJ73" s="291"/>
      <c r="AK73" s="291"/>
      <c r="AL73" s="291"/>
      <c r="AM73" s="291"/>
      <c r="AN73" s="291"/>
      <c r="AO73" s="291"/>
      <c r="AP73" s="291"/>
    </row>
    <row r="74" spans="1:42" x14ac:dyDescent="0.35">
      <c r="A74" s="295"/>
      <c r="B74" s="291"/>
      <c r="C74" s="291"/>
      <c r="D74" s="291"/>
      <c r="E74" s="291"/>
      <c r="F74" s="291"/>
      <c r="G74" s="291"/>
      <c r="H74" s="291"/>
      <c r="I74" s="291"/>
      <c r="J74" s="291"/>
      <c r="K74" s="291"/>
      <c r="L74" s="291"/>
      <c r="M74" s="291"/>
      <c r="N74" s="291"/>
      <c r="O74" s="291"/>
      <c r="P74" s="291"/>
      <c r="Q74" s="291"/>
      <c r="R74" s="291"/>
      <c r="S74" s="291"/>
      <c r="T74" s="291"/>
      <c r="U74" s="291"/>
      <c r="V74" s="291"/>
      <c r="W74" s="291"/>
      <c r="X74" s="291"/>
      <c r="Y74" s="291"/>
      <c r="Z74" s="291"/>
      <c r="AA74" s="291"/>
      <c r="AB74" s="291"/>
      <c r="AC74" s="291"/>
      <c r="AD74" s="291"/>
      <c r="AE74" s="291"/>
      <c r="AF74" s="291"/>
      <c r="AG74" s="291"/>
      <c r="AH74" s="291"/>
      <c r="AI74" s="291"/>
      <c r="AJ74" s="291"/>
      <c r="AK74" s="291"/>
      <c r="AL74" s="291"/>
      <c r="AM74" s="291"/>
      <c r="AN74" s="291"/>
      <c r="AO74" s="291"/>
      <c r="AP74" s="291"/>
    </row>
    <row r="75" spans="1:42" x14ac:dyDescent="0.35">
      <c r="A75" s="294" t="s">
        <v>425</v>
      </c>
      <c r="B75" s="294" t="s">
        <v>426</v>
      </c>
      <c r="C75" s="291"/>
      <c r="D75" s="291"/>
      <c r="E75" s="309"/>
      <c r="F75" s="309" t="s">
        <v>427</v>
      </c>
      <c r="G75" s="309" t="s">
        <v>404</v>
      </c>
      <c r="H75" s="291"/>
      <c r="I75" s="291"/>
      <c r="J75" s="291"/>
      <c r="K75" s="291"/>
      <c r="L75" s="291"/>
      <c r="M75" s="291"/>
      <c r="N75" s="291"/>
      <c r="O75" s="291"/>
      <c r="P75" s="291"/>
      <c r="Q75" s="291"/>
      <c r="R75" s="291"/>
      <c r="S75" s="291"/>
      <c r="T75" s="291"/>
      <c r="U75" s="291"/>
      <c r="V75" s="291"/>
      <c r="W75" s="291"/>
      <c r="X75" s="291"/>
      <c r="Y75" s="291"/>
      <c r="Z75" s="291"/>
      <c r="AA75" s="291"/>
      <c r="AB75" s="291"/>
      <c r="AC75" s="291"/>
      <c r="AD75" s="291"/>
      <c r="AE75" s="291"/>
      <c r="AF75" s="291"/>
      <c r="AG75" s="291"/>
      <c r="AH75" s="291"/>
      <c r="AI75" s="291"/>
      <c r="AJ75" s="291"/>
      <c r="AK75" s="291"/>
      <c r="AL75" s="291"/>
      <c r="AM75" s="291"/>
      <c r="AN75" s="291"/>
      <c r="AO75" s="291"/>
      <c r="AP75" s="291"/>
    </row>
    <row r="76" spans="1:42" ht="26.5" x14ac:dyDescent="0.35">
      <c r="A76" s="294"/>
      <c r="B76" s="296"/>
      <c r="C76" s="304"/>
      <c r="D76" s="296"/>
      <c r="E76" s="310"/>
      <c r="F76" s="310" t="s">
        <v>428</v>
      </c>
      <c r="G76" s="310" t="s">
        <v>428</v>
      </c>
      <c r="H76" s="291"/>
      <c r="I76" s="291"/>
      <c r="J76" s="291"/>
      <c r="K76" s="291"/>
      <c r="L76" s="291"/>
      <c r="M76" s="291"/>
      <c r="N76" s="291"/>
      <c r="O76" s="291"/>
      <c r="P76" s="291"/>
      <c r="Q76" s="291"/>
      <c r="R76" s="291"/>
      <c r="S76" s="291"/>
      <c r="T76" s="291"/>
      <c r="U76" s="291"/>
      <c r="V76" s="291"/>
      <c r="W76" s="291"/>
      <c r="X76" s="291"/>
      <c r="Y76" s="291"/>
      <c r="Z76" s="291"/>
      <c r="AA76" s="291"/>
      <c r="AB76" s="291"/>
      <c r="AC76" s="291"/>
      <c r="AD76" s="291"/>
      <c r="AE76" s="291"/>
      <c r="AF76" s="291"/>
      <c r="AG76" s="291"/>
      <c r="AH76" s="291"/>
      <c r="AI76" s="291"/>
      <c r="AJ76" s="291"/>
      <c r="AK76" s="291"/>
      <c r="AL76" s="291"/>
      <c r="AM76" s="291"/>
      <c r="AN76" s="291"/>
      <c r="AO76" s="291"/>
      <c r="AP76" s="291"/>
    </row>
    <row r="77" spans="1:42" x14ac:dyDescent="0.35">
      <c r="A77" s="294"/>
      <c r="B77" s="301" t="s">
        <v>429</v>
      </c>
      <c r="C77" s="311"/>
      <c r="D77" s="301"/>
      <c r="E77" s="312"/>
      <c r="F77" s="298">
        <v>67608.88</v>
      </c>
      <c r="G77" s="298">
        <v>67608.88</v>
      </c>
      <c r="H77" s="291"/>
      <c r="I77" s="291"/>
      <c r="J77" s="291"/>
      <c r="K77" s="291"/>
      <c r="L77" s="291"/>
      <c r="M77" s="291"/>
      <c r="N77" s="291"/>
      <c r="O77" s="291"/>
      <c r="P77" s="291"/>
      <c r="Q77" s="291"/>
      <c r="R77" s="291"/>
      <c r="S77" s="291"/>
      <c r="T77" s="291"/>
      <c r="U77" s="291"/>
      <c r="V77" s="291"/>
      <c r="W77" s="291"/>
      <c r="X77" s="291"/>
      <c r="Y77" s="291"/>
      <c r="Z77" s="291"/>
      <c r="AA77" s="291"/>
      <c r="AB77" s="291"/>
      <c r="AC77" s="291"/>
      <c r="AD77" s="291"/>
      <c r="AE77" s="291"/>
      <c r="AF77" s="291"/>
      <c r="AG77" s="291"/>
      <c r="AH77" s="291"/>
      <c r="AI77" s="291"/>
      <c r="AJ77" s="291"/>
      <c r="AK77" s="291"/>
      <c r="AL77" s="291"/>
      <c r="AM77" s="291"/>
      <c r="AN77" s="291"/>
      <c r="AO77" s="291"/>
      <c r="AP77" s="291"/>
    </row>
    <row r="78" spans="1:42" x14ac:dyDescent="0.35">
      <c r="A78" s="294"/>
      <c r="B78" s="291"/>
      <c r="C78" s="78"/>
      <c r="D78" s="291"/>
      <c r="E78" s="78"/>
      <c r="F78" s="291"/>
      <c r="G78" s="291"/>
      <c r="H78" s="291"/>
      <c r="I78" s="291"/>
      <c r="J78" s="291"/>
      <c r="K78" s="291"/>
      <c r="L78" s="291"/>
      <c r="M78" s="291"/>
      <c r="N78" s="291"/>
      <c r="O78" s="291"/>
      <c r="P78" s="291"/>
      <c r="Q78" s="291"/>
      <c r="R78" s="291"/>
      <c r="S78" s="291"/>
      <c r="T78" s="291"/>
      <c r="U78" s="291"/>
      <c r="V78" s="291"/>
      <c r="W78" s="291"/>
      <c r="X78" s="291"/>
      <c r="Y78" s="291"/>
      <c r="Z78" s="291"/>
      <c r="AA78" s="291"/>
      <c r="AB78" s="291"/>
      <c r="AC78" s="291"/>
      <c r="AD78" s="291"/>
      <c r="AE78" s="291"/>
      <c r="AF78" s="291"/>
      <c r="AG78" s="291"/>
      <c r="AH78" s="291"/>
      <c r="AI78" s="291"/>
      <c r="AJ78" s="291"/>
      <c r="AK78" s="291"/>
      <c r="AL78" s="291"/>
      <c r="AM78" s="291"/>
      <c r="AN78" s="291"/>
      <c r="AO78" s="291"/>
      <c r="AP78" s="291"/>
    </row>
    <row r="79" spans="1:42" x14ac:dyDescent="0.35">
      <c r="A79" s="294"/>
      <c r="B79" s="295" t="s">
        <v>430</v>
      </c>
      <c r="C79" s="295"/>
      <c r="D79" s="291"/>
      <c r="E79" s="313"/>
      <c r="F79" s="291"/>
      <c r="G79" s="291"/>
      <c r="H79" s="291"/>
      <c r="I79" s="291"/>
      <c r="J79" s="291"/>
      <c r="K79" s="291"/>
      <c r="L79" s="291"/>
      <c r="M79" s="291"/>
      <c r="N79" s="291"/>
      <c r="O79" s="291"/>
      <c r="P79" s="291"/>
      <c r="Q79" s="291"/>
      <c r="R79" s="291"/>
      <c r="S79" s="291"/>
      <c r="T79" s="291"/>
      <c r="U79" s="291"/>
      <c r="V79" s="291"/>
      <c r="W79" s="291"/>
      <c r="X79" s="291"/>
      <c r="Y79" s="291"/>
      <c r="Z79" s="291"/>
      <c r="AA79" s="291"/>
      <c r="AB79" s="291"/>
      <c r="AC79" s="291"/>
      <c r="AD79" s="291"/>
      <c r="AE79" s="291"/>
      <c r="AF79" s="291"/>
      <c r="AG79" s="291"/>
      <c r="AH79" s="291"/>
      <c r="AI79" s="291"/>
      <c r="AJ79" s="291"/>
      <c r="AK79" s="291"/>
      <c r="AL79" s="291"/>
      <c r="AM79" s="291"/>
      <c r="AN79" s="291"/>
      <c r="AO79" s="291"/>
      <c r="AP79" s="291"/>
    </row>
    <row r="80" spans="1:42" x14ac:dyDescent="0.35">
      <c r="A80" s="294"/>
      <c r="B80" s="291" t="s">
        <v>431</v>
      </c>
      <c r="C80" s="291"/>
      <c r="D80" s="291"/>
      <c r="E80" s="314"/>
      <c r="F80" s="298">
        <v>-10609.579999999998</v>
      </c>
      <c r="G80" s="298">
        <v>-10609.579999999998</v>
      </c>
      <c r="H80" s="291"/>
      <c r="I80" s="291"/>
      <c r="J80" s="291"/>
      <c r="K80" s="291"/>
      <c r="L80" s="291"/>
      <c r="M80" s="291"/>
      <c r="N80" s="291"/>
      <c r="O80" s="291"/>
      <c r="P80" s="291"/>
      <c r="Q80" s="291"/>
      <c r="R80" s="291"/>
      <c r="S80" s="291"/>
      <c r="T80" s="291"/>
      <c r="U80" s="291"/>
      <c r="V80" s="291"/>
      <c r="W80" s="291"/>
      <c r="X80" s="291"/>
      <c r="Y80" s="291"/>
      <c r="Z80" s="291"/>
      <c r="AA80" s="291"/>
      <c r="AB80" s="291"/>
      <c r="AC80" s="291"/>
      <c r="AD80" s="291"/>
      <c r="AE80" s="291"/>
      <c r="AF80" s="291"/>
      <c r="AG80" s="291"/>
      <c r="AH80" s="291"/>
      <c r="AI80" s="291"/>
      <c r="AJ80" s="291"/>
      <c r="AK80" s="291"/>
      <c r="AL80" s="291"/>
      <c r="AM80" s="291"/>
      <c r="AN80" s="291"/>
      <c r="AO80" s="291"/>
      <c r="AP80" s="291"/>
    </row>
    <row r="81" spans="1:42" x14ac:dyDescent="0.35">
      <c r="A81" s="294"/>
      <c r="B81" s="291"/>
      <c r="C81" s="291"/>
      <c r="D81" s="291"/>
      <c r="E81" s="299"/>
      <c r="F81" s="291"/>
      <c r="G81" s="291"/>
      <c r="H81" s="291"/>
      <c r="I81" s="291"/>
      <c r="J81" s="291"/>
      <c r="K81" s="291"/>
      <c r="L81" s="291"/>
      <c r="M81" s="291"/>
      <c r="N81" s="291"/>
      <c r="O81" s="291"/>
      <c r="P81" s="291"/>
      <c r="Q81" s="291"/>
      <c r="R81" s="291"/>
      <c r="S81" s="291"/>
      <c r="T81" s="291"/>
      <c r="U81" s="291"/>
      <c r="V81" s="291"/>
      <c r="W81" s="291"/>
      <c r="X81" s="291"/>
      <c r="Y81" s="291"/>
      <c r="Z81" s="291"/>
      <c r="AA81" s="291"/>
      <c r="AB81" s="291"/>
      <c r="AC81" s="291"/>
      <c r="AD81" s="291"/>
      <c r="AE81" s="291"/>
      <c r="AF81" s="291"/>
      <c r="AG81" s="291"/>
      <c r="AH81" s="291"/>
      <c r="AI81" s="291"/>
      <c r="AJ81" s="291"/>
      <c r="AK81" s="291"/>
      <c r="AL81" s="291"/>
      <c r="AM81" s="291"/>
      <c r="AN81" s="291"/>
      <c r="AO81" s="291"/>
      <c r="AP81" s="291"/>
    </row>
    <row r="82" spans="1:42" x14ac:dyDescent="0.35">
      <c r="A82" s="294"/>
      <c r="B82" s="300" t="s">
        <v>432</v>
      </c>
      <c r="C82" s="301"/>
      <c r="D82" s="301"/>
      <c r="E82" s="302"/>
      <c r="F82" s="302">
        <f>SUM(F77:F81)</f>
        <v>56999.3</v>
      </c>
      <c r="G82" s="302">
        <f>SUM(G77:G81)</f>
        <v>56999.3</v>
      </c>
      <c r="H82" s="291"/>
      <c r="I82" s="291"/>
      <c r="J82" s="291"/>
      <c r="K82" s="291"/>
      <c r="L82" s="291"/>
      <c r="M82" s="291"/>
      <c r="N82" s="291"/>
      <c r="O82" s="291"/>
      <c r="P82" s="291"/>
      <c r="Q82" s="291"/>
      <c r="R82" s="291"/>
      <c r="S82" s="291"/>
      <c r="T82" s="291"/>
      <c r="U82" s="291"/>
      <c r="V82" s="291"/>
      <c r="W82" s="291"/>
      <c r="X82" s="291"/>
      <c r="Y82" s="291"/>
      <c r="Z82" s="291"/>
      <c r="AA82" s="291"/>
      <c r="AB82" s="291"/>
      <c r="AC82" s="291"/>
      <c r="AD82" s="291"/>
      <c r="AE82" s="291"/>
      <c r="AF82" s="291"/>
      <c r="AG82" s="291"/>
      <c r="AH82" s="291"/>
      <c r="AI82" s="291"/>
      <c r="AJ82" s="291"/>
      <c r="AK82" s="291"/>
      <c r="AL82" s="291"/>
      <c r="AM82" s="291"/>
      <c r="AN82" s="291"/>
      <c r="AO82" s="291"/>
      <c r="AP82" s="291"/>
    </row>
    <row r="83" spans="1:42" x14ac:dyDescent="0.35">
      <c r="A83" s="295"/>
      <c r="B83" s="291"/>
      <c r="C83" s="291"/>
      <c r="D83" s="291"/>
      <c r="E83" s="291"/>
      <c r="F83" s="291"/>
      <c r="G83" s="291"/>
      <c r="H83" s="291"/>
      <c r="I83" s="291"/>
      <c r="J83" s="291"/>
      <c r="K83" s="291"/>
      <c r="L83" s="291"/>
      <c r="M83" s="291"/>
      <c r="N83" s="291"/>
      <c r="O83" s="291"/>
      <c r="P83" s="291"/>
      <c r="Q83" s="291"/>
      <c r="R83" s="291"/>
      <c r="S83" s="291"/>
      <c r="T83" s="291"/>
      <c r="U83" s="291"/>
      <c r="V83" s="291"/>
      <c r="W83" s="291"/>
      <c r="X83" s="291"/>
      <c r="Y83" s="291"/>
      <c r="Z83" s="291"/>
      <c r="AA83" s="291"/>
      <c r="AB83" s="291"/>
      <c r="AC83" s="291"/>
      <c r="AD83" s="291"/>
      <c r="AE83" s="291"/>
      <c r="AF83" s="291"/>
      <c r="AG83" s="291"/>
      <c r="AH83" s="291"/>
      <c r="AI83" s="291"/>
      <c r="AJ83" s="291"/>
      <c r="AK83" s="291"/>
      <c r="AL83" s="291"/>
      <c r="AM83" s="291"/>
      <c r="AN83" s="291"/>
      <c r="AO83" s="291"/>
      <c r="AP83" s="291"/>
    </row>
    <row r="84" spans="1:42" x14ac:dyDescent="0.35">
      <c r="A84" s="291"/>
      <c r="B84" s="291"/>
      <c r="C84" s="291"/>
      <c r="D84" s="291"/>
      <c r="E84" s="291"/>
      <c r="F84" s="291"/>
      <c r="G84" s="291"/>
      <c r="H84" s="291"/>
      <c r="I84" s="291"/>
      <c r="J84" s="291"/>
      <c r="K84" s="291"/>
      <c r="L84" s="291"/>
      <c r="M84" s="291"/>
      <c r="N84" s="291"/>
      <c r="O84" s="291"/>
      <c r="P84" s="291"/>
      <c r="Q84" s="291"/>
      <c r="R84" s="291"/>
      <c r="S84" s="291"/>
      <c r="T84" s="291"/>
      <c r="U84" s="291"/>
      <c r="V84" s="291"/>
      <c r="W84" s="291"/>
      <c r="X84" s="291"/>
      <c r="Y84" s="291"/>
      <c r="Z84" s="291"/>
      <c r="AA84" s="291"/>
      <c r="AB84" s="291"/>
      <c r="AC84" s="291"/>
      <c r="AD84" s="291"/>
      <c r="AE84" s="291"/>
      <c r="AF84" s="291"/>
      <c r="AG84" s="291"/>
      <c r="AH84" s="291"/>
      <c r="AI84" s="291"/>
      <c r="AJ84" s="291"/>
      <c r="AK84" s="291"/>
      <c r="AL84" s="291"/>
      <c r="AM84" s="291"/>
      <c r="AN84" s="291"/>
      <c r="AO84" s="291"/>
      <c r="AP84" s="291"/>
    </row>
    <row r="85" spans="1:42" ht="15.5" x14ac:dyDescent="0.35">
      <c r="A85" s="315" t="s">
        <v>433</v>
      </c>
      <c r="B85" s="294" t="s">
        <v>434</v>
      </c>
      <c r="C85" s="316"/>
      <c r="D85" s="317"/>
      <c r="E85" s="291"/>
      <c r="F85" s="291"/>
      <c r="G85" s="291"/>
      <c r="H85" s="291"/>
      <c r="I85" s="291"/>
      <c r="J85" s="291"/>
      <c r="K85" s="291"/>
      <c r="L85" s="291"/>
      <c r="M85" s="291"/>
      <c r="N85" s="291"/>
      <c r="O85" s="291"/>
      <c r="P85" s="291"/>
      <c r="Q85" s="291"/>
      <c r="R85" s="291"/>
      <c r="S85" s="291"/>
      <c r="T85" s="291"/>
      <c r="U85" s="291"/>
      <c r="V85" s="291"/>
      <c r="W85" s="291"/>
      <c r="X85" s="291"/>
      <c r="Y85" s="291"/>
      <c r="Z85" s="291"/>
      <c r="AA85" s="291"/>
      <c r="AB85" s="291"/>
      <c r="AC85" s="291"/>
      <c r="AD85" s="291"/>
      <c r="AE85" s="291"/>
      <c r="AF85" s="291"/>
      <c r="AG85" s="291"/>
      <c r="AH85" s="291"/>
      <c r="AI85" s="291"/>
      <c r="AJ85" s="291"/>
      <c r="AK85" s="291"/>
      <c r="AL85" s="291"/>
      <c r="AM85" s="291"/>
      <c r="AN85" s="291"/>
      <c r="AO85" s="291"/>
      <c r="AP85" s="291"/>
    </row>
    <row r="86" spans="1:42" x14ac:dyDescent="0.35">
      <c r="A86" s="295"/>
      <c r="B86" s="291" t="s">
        <v>435</v>
      </c>
      <c r="C86" s="295"/>
      <c r="D86" s="291"/>
      <c r="E86" s="291"/>
      <c r="F86" s="307"/>
      <c r="G86" s="295"/>
      <c r="H86" s="307"/>
      <c r="I86" s="291"/>
      <c r="J86" s="291"/>
      <c r="K86" s="291"/>
      <c r="L86" s="291"/>
      <c r="M86" s="291"/>
      <c r="N86" s="291"/>
      <c r="O86" s="291"/>
      <c r="P86" s="291"/>
      <c r="Q86" s="291"/>
      <c r="R86" s="291"/>
      <c r="S86" s="291"/>
      <c r="T86" s="291"/>
      <c r="U86" s="291"/>
      <c r="V86" s="291"/>
      <c r="W86" s="291"/>
      <c r="X86" s="291"/>
      <c r="Y86" s="291"/>
      <c r="Z86" s="291"/>
      <c r="AA86" s="291"/>
      <c r="AB86" s="291"/>
      <c r="AC86" s="291"/>
      <c r="AD86" s="291"/>
      <c r="AE86" s="291"/>
      <c r="AF86" s="291"/>
      <c r="AG86" s="291"/>
      <c r="AH86" s="291"/>
      <c r="AI86" s="291"/>
      <c r="AJ86" s="291"/>
      <c r="AK86" s="291"/>
      <c r="AL86" s="291"/>
      <c r="AM86" s="291"/>
      <c r="AN86" s="291"/>
      <c r="AO86" s="291"/>
      <c r="AP86" s="291"/>
    </row>
    <row r="87" spans="1:42" x14ac:dyDescent="0.35">
      <c r="A87" s="295"/>
      <c r="B87" s="295"/>
      <c r="C87" s="295"/>
      <c r="D87" s="291"/>
      <c r="E87" s="291"/>
      <c r="F87" s="291"/>
      <c r="G87" s="291"/>
      <c r="H87" s="291"/>
      <c r="I87" s="291"/>
      <c r="J87" s="291"/>
      <c r="K87" s="291"/>
      <c r="L87" s="291"/>
      <c r="M87" s="291"/>
      <c r="N87" s="291"/>
      <c r="O87" s="291"/>
      <c r="P87" s="291"/>
      <c r="Q87" s="291"/>
      <c r="R87" s="291"/>
      <c r="S87" s="291"/>
      <c r="T87" s="291"/>
      <c r="U87" s="291"/>
      <c r="V87" s="291"/>
      <c r="W87" s="291"/>
      <c r="X87" s="291"/>
      <c r="Y87" s="291"/>
      <c r="Z87" s="291"/>
      <c r="AA87" s="291"/>
      <c r="AB87" s="291"/>
      <c r="AC87" s="291"/>
      <c r="AD87" s="291"/>
      <c r="AE87" s="291"/>
      <c r="AF87" s="291"/>
      <c r="AG87" s="291"/>
      <c r="AH87" s="291"/>
      <c r="AI87" s="291"/>
      <c r="AJ87" s="291"/>
      <c r="AK87" s="291"/>
      <c r="AL87" s="291"/>
      <c r="AM87" s="291"/>
      <c r="AN87" s="291"/>
      <c r="AO87" s="291"/>
      <c r="AP87" s="291"/>
    </row>
    <row r="88" spans="1:42" x14ac:dyDescent="0.35">
      <c r="A88" s="315" t="s">
        <v>436</v>
      </c>
      <c r="B88" s="294" t="s">
        <v>437</v>
      </c>
      <c r="C88" s="291"/>
      <c r="D88" s="291"/>
      <c r="E88" s="291"/>
      <c r="F88" s="291"/>
      <c r="G88" s="291"/>
      <c r="H88" s="291"/>
      <c r="I88" s="291"/>
      <c r="J88" s="291"/>
      <c r="K88" s="291"/>
      <c r="L88" s="291"/>
      <c r="M88" s="291"/>
      <c r="N88" s="291"/>
      <c r="O88" s="291"/>
      <c r="P88" s="291"/>
      <c r="Q88" s="291"/>
      <c r="R88" s="291"/>
      <c r="S88" s="291"/>
      <c r="T88" s="291"/>
      <c r="U88" s="291"/>
      <c r="V88" s="291"/>
      <c r="W88" s="291"/>
      <c r="X88" s="291"/>
      <c r="Y88" s="291"/>
      <c r="Z88" s="291"/>
      <c r="AA88" s="291"/>
      <c r="AB88" s="291"/>
      <c r="AC88" s="291"/>
      <c r="AD88" s="291"/>
      <c r="AE88" s="291"/>
      <c r="AF88" s="291"/>
      <c r="AG88" s="291"/>
      <c r="AH88" s="291"/>
      <c r="AI88" s="291"/>
      <c r="AJ88" s="291"/>
      <c r="AK88" s="291"/>
      <c r="AL88" s="291"/>
      <c r="AM88" s="291"/>
      <c r="AN88" s="291"/>
      <c r="AO88" s="291"/>
      <c r="AP88" s="291"/>
    </row>
    <row r="89" spans="1:42" x14ac:dyDescent="0.35">
      <c r="A89" s="291"/>
      <c r="B89" s="291" t="s">
        <v>438</v>
      </c>
      <c r="C89" s="291"/>
      <c r="D89" s="291"/>
      <c r="E89" s="291"/>
      <c r="F89" s="291"/>
      <c r="G89" s="291"/>
      <c r="H89" s="291"/>
      <c r="I89" s="291"/>
      <c r="J89" s="291"/>
      <c r="K89" s="291"/>
      <c r="L89" s="291"/>
      <c r="M89" s="291"/>
      <c r="N89" s="291"/>
      <c r="O89" s="291"/>
      <c r="P89" s="291"/>
      <c r="Q89" s="291"/>
      <c r="R89" s="291"/>
      <c r="S89" s="291"/>
      <c r="T89" s="291"/>
      <c r="U89" s="291"/>
      <c r="V89" s="291"/>
      <c r="W89" s="291"/>
      <c r="X89" s="291"/>
      <c r="Y89" s="291"/>
      <c r="Z89" s="291"/>
      <c r="AA89" s="291"/>
      <c r="AB89" s="291"/>
      <c r="AC89" s="291"/>
      <c r="AD89" s="291"/>
      <c r="AE89" s="291"/>
      <c r="AF89" s="291"/>
      <c r="AG89" s="291"/>
      <c r="AH89" s="291"/>
      <c r="AI89" s="291"/>
      <c r="AJ89" s="291"/>
      <c r="AK89" s="291"/>
      <c r="AL89" s="291"/>
      <c r="AM89" s="291"/>
      <c r="AN89" s="291"/>
      <c r="AO89" s="291"/>
      <c r="AP89" s="291"/>
    </row>
    <row r="90" spans="1:42" x14ac:dyDescent="0.35">
      <c r="A90" s="291"/>
      <c r="B90" s="291"/>
      <c r="C90" s="291"/>
      <c r="D90" s="291"/>
      <c r="E90" s="291"/>
      <c r="F90" s="291"/>
      <c r="G90" s="291"/>
      <c r="H90" s="291"/>
      <c r="I90" s="291"/>
      <c r="J90" s="291"/>
      <c r="K90" s="291"/>
      <c r="L90" s="291"/>
      <c r="M90" s="291"/>
      <c r="N90" s="291"/>
      <c r="O90" s="291"/>
      <c r="P90" s="291"/>
      <c r="Q90" s="291"/>
      <c r="R90" s="291"/>
      <c r="S90" s="291"/>
      <c r="T90" s="291"/>
      <c r="U90" s="291"/>
      <c r="V90" s="291"/>
      <c r="W90" s="291"/>
      <c r="X90" s="291"/>
      <c r="Y90" s="291"/>
      <c r="Z90" s="291"/>
      <c r="AA90" s="291"/>
      <c r="AB90" s="291"/>
      <c r="AC90" s="291"/>
      <c r="AD90" s="291"/>
      <c r="AE90" s="291"/>
      <c r="AF90" s="291"/>
      <c r="AG90" s="291"/>
      <c r="AH90" s="291"/>
      <c r="AI90" s="291"/>
      <c r="AJ90" s="291"/>
      <c r="AK90" s="291"/>
      <c r="AL90" s="291"/>
      <c r="AM90" s="291"/>
      <c r="AN90" s="291"/>
      <c r="AO90" s="291"/>
      <c r="AP90" s="291"/>
    </row>
    <row r="91" spans="1:42" x14ac:dyDescent="0.35">
      <c r="A91" s="291"/>
      <c r="B91" s="291"/>
      <c r="C91" s="291"/>
      <c r="D91" s="291"/>
      <c r="E91" s="291"/>
      <c r="F91" s="291"/>
      <c r="G91" s="291"/>
      <c r="H91" s="291"/>
      <c r="I91" s="291"/>
      <c r="J91" s="291"/>
      <c r="K91" s="291"/>
      <c r="L91" s="291"/>
      <c r="M91" s="291"/>
      <c r="N91" s="291"/>
      <c r="O91" s="291"/>
      <c r="P91" s="291"/>
      <c r="Q91" s="291"/>
      <c r="R91" s="291"/>
      <c r="S91" s="291"/>
      <c r="T91" s="291"/>
      <c r="U91" s="291"/>
      <c r="V91" s="291"/>
      <c r="W91" s="291"/>
      <c r="X91" s="291"/>
      <c r="Y91" s="291"/>
      <c r="Z91" s="291"/>
      <c r="AA91" s="291"/>
      <c r="AB91" s="291"/>
      <c r="AC91" s="291"/>
      <c r="AD91" s="291"/>
      <c r="AE91" s="291"/>
      <c r="AF91" s="291"/>
      <c r="AG91" s="291"/>
      <c r="AH91" s="291"/>
      <c r="AI91" s="291"/>
      <c r="AJ91" s="291"/>
      <c r="AK91" s="291"/>
      <c r="AL91" s="291"/>
      <c r="AM91" s="291"/>
      <c r="AN91" s="291"/>
      <c r="AO91" s="291"/>
      <c r="AP91" s="291"/>
    </row>
    <row r="92" spans="1:42" x14ac:dyDescent="0.35">
      <c r="A92" s="291"/>
      <c r="B92" s="291"/>
      <c r="C92" s="291"/>
      <c r="D92" s="291"/>
      <c r="E92" s="291"/>
      <c r="F92" s="291"/>
      <c r="G92" s="291"/>
      <c r="H92" s="291"/>
      <c r="I92" s="291"/>
      <c r="J92" s="291"/>
      <c r="K92" s="291"/>
      <c r="L92" s="291"/>
      <c r="M92" s="291"/>
      <c r="N92" s="291"/>
      <c r="O92" s="291"/>
      <c r="P92" s="291"/>
      <c r="Q92" s="291"/>
      <c r="R92" s="291"/>
      <c r="S92" s="291"/>
      <c r="T92" s="291"/>
      <c r="U92" s="291"/>
      <c r="V92" s="291"/>
      <c r="W92" s="291"/>
      <c r="X92" s="291"/>
      <c r="Y92" s="291"/>
      <c r="Z92" s="291"/>
      <c r="AA92" s="291"/>
      <c r="AB92" s="291"/>
      <c r="AC92" s="291"/>
      <c r="AD92" s="291"/>
      <c r="AE92" s="291"/>
      <c r="AF92" s="291"/>
      <c r="AG92" s="291"/>
      <c r="AH92" s="291"/>
      <c r="AI92" s="291"/>
      <c r="AJ92" s="291"/>
      <c r="AK92" s="291"/>
      <c r="AL92" s="291"/>
      <c r="AM92" s="291"/>
      <c r="AN92" s="291"/>
      <c r="AO92" s="291"/>
      <c r="AP92" s="291"/>
    </row>
    <row r="93" spans="1:42" x14ac:dyDescent="0.35">
      <c r="A93" s="291"/>
      <c r="B93" s="291"/>
      <c r="C93" s="291"/>
      <c r="D93" s="291"/>
      <c r="E93" s="291"/>
      <c r="F93" s="291"/>
      <c r="G93" s="291"/>
      <c r="H93" s="291"/>
      <c r="I93" s="291"/>
      <c r="J93" s="291"/>
      <c r="K93" s="291"/>
      <c r="L93" s="291"/>
      <c r="M93" s="291"/>
      <c r="N93" s="291"/>
      <c r="O93" s="291"/>
      <c r="P93" s="291"/>
      <c r="Q93" s="291"/>
      <c r="R93" s="291"/>
      <c r="S93" s="291"/>
      <c r="T93" s="291"/>
      <c r="U93" s="291"/>
      <c r="V93" s="291"/>
      <c r="W93" s="291"/>
      <c r="X93" s="291"/>
      <c r="Y93" s="291"/>
      <c r="Z93" s="291"/>
      <c r="AA93" s="291"/>
      <c r="AB93" s="291"/>
      <c r="AC93" s="291"/>
      <c r="AD93" s="291"/>
      <c r="AE93" s="291"/>
      <c r="AF93" s="291"/>
      <c r="AG93" s="291"/>
      <c r="AH93" s="291"/>
      <c r="AI93" s="291"/>
      <c r="AJ93" s="291"/>
      <c r="AK93" s="291"/>
      <c r="AL93" s="291"/>
      <c r="AM93" s="291"/>
      <c r="AN93" s="291"/>
      <c r="AO93" s="291"/>
      <c r="AP93" s="291"/>
    </row>
    <row r="94" spans="1:42" ht="15.5" x14ac:dyDescent="0.35">
      <c r="A94" s="315"/>
      <c r="B94" s="294"/>
      <c r="C94" s="316"/>
      <c r="D94" s="291"/>
      <c r="E94" s="291"/>
      <c r="F94" s="291"/>
      <c r="G94" s="291"/>
      <c r="H94" s="291"/>
      <c r="I94" s="291"/>
      <c r="J94" s="291"/>
      <c r="K94" s="291"/>
      <c r="L94" s="291"/>
      <c r="M94" s="291"/>
      <c r="N94" s="291"/>
      <c r="O94" s="291"/>
      <c r="P94" s="291"/>
      <c r="Q94" s="291"/>
      <c r="R94" s="291"/>
      <c r="S94" s="291"/>
      <c r="T94" s="291"/>
      <c r="U94" s="291"/>
      <c r="V94" s="291"/>
      <c r="W94" s="291"/>
      <c r="X94" s="291"/>
      <c r="Y94" s="291"/>
      <c r="Z94" s="291"/>
      <c r="AA94" s="291"/>
      <c r="AB94" s="291"/>
      <c r="AC94" s="291"/>
      <c r="AD94" s="291"/>
      <c r="AE94" s="291"/>
      <c r="AF94" s="291"/>
      <c r="AG94" s="291"/>
      <c r="AH94" s="291"/>
      <c r="AI94" s="291"/>
      <c r="AJ94" s="291"/>
      <c r="AK94" s="291"/>
      <c r="AL94" s="291"/>
      <c r="AM94" s="291"/>
      <c r="AN94" s="291"/>
      <c r="AO94" s="291"/>
      <c r="AP94" s="291"/>
    </row>
    <row r="95" spans="1:42" x14ac:dyDescent="0.35">
      <c r="A95" s="291"/>
      <c r="B95" s="291"/>
      <c r="C95" s="291"/>
      <c r="D95" s="291"/>
      <c r="E95" s="291"/>
      <c r="F95" s="291"/>
      <c r="G95" s="291"/>
      <c r="H95" s="291"/>
      <c r="I95" s="291"/>
      <c r="J95" s="291"/>
      <c r="K95" s="291"/>
      <c r="L95" s="291"/>
      <c r="M95" s="291"/>
      <c r="N95" s="291"/>
      <c r="O95" s="291"/>
      <c r="P95" s="291"/>
      <c r="Q95" s="291"/>
      <c r="R95" s="291"/>
      <c r="S95" s="291"/>
      <c r="T95" s="291"/>
      <c r="U95" s="291"/>
      <c r="V95" s="291"/>
      <c r="W95" s="291"/>
      <c r="X95" s="291"/>
      <c r="Y95" s="291"/>
      <c r="Z95" s="291"/>
      <c r="AA95" s="291"/>
      <c r="AB95" s="291"/>
      <c r="AC95" s="291"/>
      <c r="AD95" s="291"/>
      <c r="AE95" s="291"/>
      <c r="AF95" s="291"/>
      <c r="AG95" s="291"/>
      <c r="AH95" s="291"/>
      <c r="AI95" s="291"/>
      <c r="AJ95" s="291"/>
      <c r="AK95" s="291"/>
      <c r="AL95" s="291"/>
      <c r="AM95" s="291"/>
      <c r="AN95" s="291"/>
      <c r="AO95" s="291"/>
      <c r="AP95" s="291"/>
    </row>
    <row r="96" spans="1:42" x14ac:dyDescent="0.35">
      <c r="A96" s="291"/>
      <c r="B96" s="291"/>
      <c r="C96" s="291"/>
      <c r="D96" s="291"/>
      <c r="E96" s="291"/>
      <c r="F96" s="291"/>
      <c r="G96" s="291"/>
      <c r="H96" s="291"/>
      <c r="I96" s="291"/>
      <c r="J96" s="291"/>
      <c r="K96" s="291"/>
      <c r="L96" s="291"/>
      <c r="M96" s="291"/>
      <c r="N96" s="291"/>
      <c r="O96" s="291"/>
      <c r="P96" s="291"/>
      <c r="Q96" s="291"/>
      <c r="R96" s="291"/>
      <c r="S96" s="291"/>
      <c r="T96" s="291"/>
      <c r="U96" s="291"/>
      <c r="V96" s="291"/>
      <c r="W96" s="291"/>
      <c r="X96" s="291"/>
      <c r="Y96" s="291"/>
      <c r="Z96" s="291"/>
      <c r="AA96" s="291"/>
      <c r="AB96" s="291"/>
      <c r="AC96" s="291"/>
      <c r="AD96" s="291"/>
      <c r="AE96" s="291"/>
      <c r="AF96" s="291"/>
      <c r="AG96" s="291"/>
      <c r="AH96" s="291"/>
      <c r="AI96" s="291"/>
      <c r="AJ96" s="291"/>
      <c r="AK96" s="291"/>
      <c r="AL96" s="291"/>
      <c r="AM96" s="291"/>
      <c r="AN96" s="291"/>
      <c r="AO96" s="291"/>
      <c r="AP96" s="291"/>
    </row>
    <row r="97" spans="1:42" x14ac:dyDescent="0.35">
      <c r="A97" s="291"/>
      <c r="B97" s="291"/>
      <c r="C97" s="291"/>
      <c r="D97" s="291"/>
      <c r="E97" s="291"/>
      <c r="F97" s="291"/>
      <c r="G97" s="291"/>
      <c r="H97" s="291"/>
      <c r="I97" s="291"/>
      <c r="J97" s="291"/>
      <c r="K97" s="291"/>
      <c r="L97" s="291"/>
      <c r="M97" s="291"/>
      <c r="N97" s="291"/>
      <c r="O97" s="291"/>
      <c r="P97" s="291"/>
      <c r="Q97" s="291"/>
      <c r="R97" s="291"/>
      <c r="S97" s="291"/>
      <c r="T97" s="291"/>
      <c r="U97" s="291"/>
      <c r="V97" s="291"/>
      <c r="W97" s="291"/>
      <c r="X97" s="291"/>
      <c r="Y97" s="291"/>
      <c r="Z97" s="291"/>
      <c r="AA97" s="291"/>
      <c r="AB97" s="291"/>
      <c r="AC97" s="291"/>
      <c r="AD97" s="291"/>
      <c r="AE97" s="291"/>
      <c r="AF97" s="291"/>
      <c r="AG97" s="291"/>
      <c r="AH97" s="291"/>
      <c r="AI97" s="291"/>
      <c r="AJ97" s="291"/>
      <c r="AK97" s="291"/>
      <c r="AL97" s="291"/>
      <c r="AM97" s="291"/>
      <c r="AN97" s="291"/>
      <c r="AO97" s="291"/>
      <c r="AP97" s="291"/>
    </row>
    <row r="98" spans="1:42" x14ac:dyDescent="0.35">
      <c r="A98" s="291"/>
      <c r="B98" s="291"/>
      <c r="C98" s="291"/>
      <c r="D98" s="291"/>
      <c r="E98" s="291"/>
      <c r="F98" s="291"/>
      <c r="G98" s="291"/>
      <c r="H98" s="291"/>
      <c r="I98" s="291"/>
      <c r="J98" s="291"/>
      <c r="K98" s="291"/>
      <c r="L98" s="291"/>
      <c r="M98" s="291"/>
      <c r="N98" s="291"/>
      <c r="O98" s="291"/>
      <c r="P98" s="291"/>
      <c r="Q98" s="291"/>
      <c r="R98" s="291"/>
      <c r="S98" s="291"/>
      <c r="T98" s="291"/>
      <c r="U98" s="291"/>
      <c r="V98" s="291"/>
      <c r="W98" s="291"/>
      <c r="X98" s="291"/>
      <c r="Y98" s="291"/>
      <c r="Z98" s="291"/>
      <c r="AA98" s="291"/>
      <c r="AB98" s="291"/>
      <c r="AC98" s="291"/>
      <c r="AD98" s="291"/>
      <c r="AE98" s="291"/>
      <c r="AF98" s="291"/>
      <c r="AG98" s="291"/>
      <c r="AH98" s="291"/>
      <c r="AI98" s="291"/>
      <c r="AJ98" s="291"/>
      <c r="AK98" s="291"/>
      <c r="AL98" s="291"/>
      <c r="AM98" s="291"/>
      <c r="AN98" s="291"/>
      <c r="AO98" s="291"/>
      <c r="AP98" s="291"/>
    </row>
    <row r="99" spans="1:42" x14ac:dyDescent="0.35">
      <c r="A99" s="308"/>
      <c r="B99" s="291"/>
      <c r="C99" s="291"/>
      <c r="D99" s="308"/>
      <c r="E99" s="291"/>
      <c r="F99" s="291"/>
      <c r="G99" s="291"/>
      <c r="H99" s="291"/>
      <c r="I99" s="291"/>
      <c r="J99" s="291"/>
      <c r="K99" s="291"/>
      <c r="L99" s="291"/>
      <c r="M99" s="291"/>
      <c r="N99" s="291"/>
      <c r="O99" s="291"/>
      <c r="P99" s="291"/>
      <c r="Q99" s="291"/>
      <c r="R99" s="291"/>
      <c r="S99" s="291"/>
      <c r="T99" s="291"/>
      <c r="U99" s="291"/>
      <c r="V99" s="291"/>
      <c r="W99" s="291"/>
      <c r="X99" s="291"/>
      <c r="Y99" s="291"/>
      <c r="Z99" s="291"/>
      <c r="AA99" s="291"/>
      <c r="AB99" s="291"/>
      <c r="AC99" s="291"/>
      <c r="AD99" s="291"/>
      <c r="AE99" s="291"/>
      <c r="AF99" s="291"/>
      <c r="AG99" s="291"/>
      <c r="AH99" s="291"/>
      <c r="AI99" s="291"/>
      <c r="AJ99" s="291"/>
      <c r="AK99" s="291"/>
      <c r="AL99" s="291"/>
      <c r="AM99" s="291"/>
      <c r="AN99" s="291"/>
      <c r="AO99" s="291"/>
      <c r="AP99" s="291"/>
    </row>
    <row r="100" spans="1:42" x14ac:dyDescent="0.35">
      <c r="A100" s="308"/>
      <c r="B100" s="291"/>
      <c r="C100" s="291"/>
      <c r="D100" s="308"/>
      <c r="E100" s="291"/>
      <c r="F100" s="291"/>
      <c r="G100" s="291"/>
      <c r="H100" s="291"/>
      <c r="I100" s="291"/>
      <c r="J100" s="291"/>
      <c r="K100" s="291"/>
      <c r="L100" s="291"/>
      <c r="M100" s="291"/>
      <c r="N100" s="291"/>
      <c r="O100" s="291"/>
      <c r="P100" s="291"/>
      <c r="Q100" s="291"/>
      <c r="R100" s="291"/>
      <c r="S100" s="291"/>
      <c r="T100" s="291"/>
      <c r="U100" s="291"/>
      <c r="V100" s="291"/>
      <c r="W100" s="291"/>
      <c r="X100" s="291"/>
      <c r="Y100" s="291"/>
      <c r="Z100" s="291"/>
      <c r="AA100" s="291"/>
      <c r="AB100" s="291"/>
      <c r="AC100" s="291"/>
      <c r="AD100" s="291"/>
      <c r="AE100" s="291"/>
      <c r="AF100" s="291"/>
      <c r="AG100" s="291"/>
      <c r="AH100" s="291"/>
      <c r="AI100" s="291"/>
      <c r="AJ100" s="291"/>
      <c r="AK100" s="291"/>
      <c r="AL100" s="291"/>
      <c r="AM100" s="291"/>
      <c r="AN100" s="291"/>
      <c r="AO100" s="291"/>
      <c r="AP100" s="291"/>
    </row>
    <row r="101" spans="1:42" x14ac:dyDescent="0.35">
      <c r="A101" s="308"/>
      <c r="B101" s="291"/>
      <c r="C101" s="291"/>
      <c r="D101" s="308"/>
      <c r="E101" s="291"/>
      <c r="F101" s="291"/>
      <c r="G101" s="291"/>
      <c r="H101" s="291"/>
      <c r="I101" s="291"/>
      <c r="J101" s="291"/>
      <c r="K101" s="291"/>
      <c r="L101" s="291"/>
      <c r="M101" s="291"/>
      <c r="N101" s="291"/>
      <c r="O101" s="291"/>
      <c r="P101" s="291"/>
      <c r="Q101" s="291"/>
      <c r="R101" s="291"/>
      <c r="S101" s="291"/>
      <c r="T101" s="291"/>
      <c r="U101" s="291"/>
      <c r="V101" s="291"/>
      <c r="W101" s="291"/>
      <c r="X101" s="291"/>
      <c r="Y101" s="291"/>
      <c r="Z101" s="291"/>
      <c r="AA101" s="291"/>
      <c r="AB101" s="291"/>
      <c r="AC101" s="291"/>
      <c r="AD101" s="291"/>
      <c r="AE101" s="291"/>
      <c r="AF101" s="291"/>
      <c r="AG101" s="291"/>
      <c r="AH101" s="291"/>
      <c r="AI101" s="291"/>
      <c r="AJ101" s="291"/>
      <c r="AK101" s="291"/>
      <c r="AL101" s="291"/>
      <c r="AM101" s="291"/>
      <c r="AN101" s="291"/>
      <c r="AO101" s="291"/>
      <c r="AP101" s="291"/>
    </row>
    <row r="102" spans="1:42" x14ac:dyDescent="0.35">
      <c r="A102" s="308"/>
      <c r="B102" s="291"/>
      <c r="C102" s="291"/>
      <c r="D102" s="308"/>
      <c r="E102" s="291"/>
      <c r="F102" s="291"/>
      <c r="G102" s="291"/>
      <c r="H102" s="291"/>
      <c r="I102" s="291"/>
      <c r="J102" s="291"/>
      <c r="K102" s="291"/>
      <c r="L102" s="291"/>
      <c r="M102" s="291"/>
      <c r="N102" s="291"/>
      <c r="O102" s="291"/>
      <c r="P102" s="291"/>
      <c r="Q102" s="291"/>
      <c r="R102" s="291"/>
      <c r="S102" s="291"/>
      <c r="T102" s="291"/>
      <c r="U102" s="291"/>
      <c r="V102" s="291"/>
      <c r="W102" s="291"/>
      <c r="X102" s="291"/>
      <c r="Y102" s="291"/>
      <c r="Z102" s="291"/>
      <c r="AA102" s="291"/>
      <c r="AB102" s="291"/>
      <c r="AC102" s="291"/>
      <c r="AD102" s="291"/>
      <c r="AE102" s="291"/>
      <c r="AF102" s="291"/>
      <c r="AG102" s="291"/>
      <c r="AH102" s="291"/>
      <c r="AI102" s="291"/>
      <c r="AJ102" s="291"/>
      <c r="AK102" s="291"/>
      <c r="AL102" s="291"/>
      <c r="AM102" s="291"/>
      <c r="AN102" s="291"/>
      <c r="AO102" s="291"/>
      <c r="AP102" s="291"/>
    </row>
    <row r="103" spans="1:42" x14ac:dyDescent="0.35">
      <c r="A103" s="308"/>
      <c r="B103" s="291"/>
      <c r="C103" s="291"/>
      <c r="D103" s="308"/>
      <c r="E103" s="291"/>
      <c r="F103" s="291"/>
      <c r="G103" s="291"/>
      <c r="H103" s="291"/>
      <c r="I103" s="291"/>
      <c r="J103" s="291"/>
      <c r="K103" s="291"/>
      <c r="L103" s="291"/>
      <c r="M103" s="291"/>
      <c r="N103" s="291"/>
      <c r="O103" s="291"/>
      <c r="P103" s="291"/>
      <c r="Q103" s="291"/>
      <c r="R103" s="291"/>
      <c r="S103" s="291"/>
      <c r="T103" s="291"/>
      <c r="U103" s="291"/>
      <c r="V103" s="291"/>
      <c r="W103" s="291"/>
      <c r="X103" s="291"/>
      <c r="Y103" s="291"/>
      <c r="Z103" s="291"/>
      <c r="AA103" s="291"/>
      <c r="AB103" s="291"/>
      <c r="AC103" s="291"/>
      <c r="AD103" s="291"/>
      <c r="AE103" s="291"/>
      <c r="AF103" s="291"/>
      <c r="AG103" s="291"/>
      <c r="AH103" s="291"/>
      <c r="AI103" s="291"/>
      <c r="AJ103" s="291"/>
      <c r="AK103" s="291"/>
      <c r="AL103" s="291"/>
      <c r="AM103" s="291"/>
      <c r="AN103" s="291"/>
      <c r="AO103" s="291"/>
      <c r="AP103" s="291"/>
    </row>
    <row r="104" spans="1:42" x14ac:dyDescent="0.35">
      <c r="A104" s="308"/>
      <c r="B104" s="291"/>
      <c r="C104" s="291"/>
      <c r="D104" s="308"/>
      <c r="E104" s="291"/>
      <c r="F104" s="291"/>
      <c r="G104" s="291"/>
      <c r="H104" s="291"/>
      <c r="I104" s="291"/>
      <c r="J104" s="291"/>
      <c r="K104" s="291"/>
      <c r="L104" s="291"/>
      <c r="M104" s="291"/>
      <c r="N104" s="291"/>
      <c r="O104" s="291"/>
      <c r="P104" s="291"/>
      <c r="Q104" s="291"/>
      <c r="R104" s="291"/>
      <c r="S104" s="291"/>
      <c r="T104" s="291"/>
      <c r="U104" s="291"/>
      <c r="V104" s="291"/>
      <c r="W104" s="291"/>
      <c r="X104" s="291"/>
      <c r="Y104" s="291"/>
      <c r="Z104" s="291"/>
      <c r="AA104" s="291"/>
      <c r="AB104" s="291"/>
      <c r="AC104" s="291"/>
      <c r="AD104" s="291"/>
      <c r="AE104" s="291"/>
      <c r="AF104" s="291"/>
      <c r="AG104" s="291"/>
      <c r="AH104" s="291"/>
      <c r="AI104" s="291"/>
      <c r="AJ104" s="291"/>
      <c r="AK104" s="291"/>
      <c r="AL104" s="291"/>
      <c r="AM104" s="291"/>
      <c r="AN104" s="291"/>
      <c r="AO104" s="291"/>
      <c r="AP104" s="291"/>
    </row>
    <row r="105" spans="1:42" x14ac:dyDescent="0.35">
      <c r="A105" s="308"/>
      <c r="B105" s="291"/>
      <c r="C105" s="291"/>
      <c r="D105" s="308"/>
      <c r="E105" s="291"/>
      <c r="F105" s="291"/>
      <c r="G105" s="291"/>
      <c r="H105" s="291"/>
      <c r="I105" s="291"/>
      <c r="J105" s="291"/>
      <c r="K105" s="291"/>
      <c r="L105" s="291"/>
      <c r="M105" s="291"/>
      <c r="N105" s="291"/>
      <c r="O105" s="291"/>
      <c r="P105" s="291"/>
      <c r="Q105" s="291"/>
      <c r="R105" s="291"/>
      <c r="S105" s="291"/>
      <c r="T105" s="291"/>
      <c r="U105" s="291"/>
      <c r="V105" s="291"/>
      <c r="W105" s="291"/>
      <c r="X105" s="291"/>
      <c r="Y105" s="291"/>
      <c r="Z105" s="291"/>
      <c r="AA105" s="291"/>
      <c r="AB105" s="291"/>
      <c r="AC105" s="291"/>
      <c r="AD105" s="291"/>
      <c r="AE105" s="291"/>
      <c r="AF105" s="291"/>
      <c r="AG105" s="291"/>
      <c r="AH105" s="291"/>
      <c r="AI105" s="291"/>
      <c r="AJ105" s="291"/>
      <c r="AK105" s="291"/>
      <c r="AL105" s="291"/>
      <c r="AM105" s="291"/>
      <c r="AN105" s="291"/>
      <c r="AO105" s="291"/>
      <c r="AP105" s="291"/>
    </row>
    <row r="106" spans="1:42" x14ac:dyDescent="0.35">
      <c r="A106" s="291"/>
      <c r="B106" s="291"/>
      <c r="C106" s="291"/>
      <c r="D106" s="291"/>
      <c r="E106" s="291"/>
      <c r="F106" s="291"/>
      <c r="G106" s="291"/>
      <c r="H106" s="291"/>
      <c r="I106" s="291"/>
      <c r="J106" s="291"/>
      <c r="K106" s="291"/>
      <c r="L106" s="291"/>
      <c r="M106" s="291"/>
      <c r="N106" s="291"/>
      <c r="O106" s="291"/>
      <c r="P106" s="291"/>
      <c r="Q106" s="291"/>
      <c r="R106" s="291"/>
      <c r="S106" s="291"/>
      <c r="T106" s="291"/>
      <c r="U106" s="291"/>
      <c r="V106" s="291"/>
      <c r="W106" s="291"/>
      <c r="X106" s="291"/>
      <c r="Y106" s="291"/>
      <c r="Z106" s="291"/>
      <c r="AA106" s="291"/>
      <c r="AB106" s="291"/>
      <c r="AC106" s="291"/>
      <c r="AD106" s="291"/>
      <c r="AE106" s="291"/>
      <c r="AF106" s="291"/>
      <c r="AG106" s="291"/>
      <c r="AH106" s="291"/>
      <c r="AI106" s="291"/>
      <c r="AJ106" s="291"/>
      <c r="AK106" s="291"/>
      <c r="AL106" s="291"/>
      <c r="AM106" s="291"/>
      <c r="AN106" s="291"/>
      <c r="AO106" s="291"/>
      <c r="AP106" s="291"/>
    </row>
    <row r="107" spans="1:42" x14ac:dyDescent="0.35">
      <c r="A107" s="291"/>
      <c r="B107" s="291"/>
      <c r="C107" s="291"/>
      <c r="D107" s="291"/>
      <c r="E107" s="291"/>
      <c r="F107" s="291"/>
      <c r="G107" s="291"/>
      <c r="H107" s="291"/>
      <c r="I107" s="291"/>
      <c r="J107" s="291"/>
      <c r="K107" s="291"/>
      <c r="L107" s="291"/>
      <c r="M107" s="291"/>
      <c r="N107" s="291"/>
      <c r="O107" s="291"/>
      <c r="P107" s="291"/>
      <c r="Q107" s="291"/>
      <c r="R107" s="291"/>
      <c r="S107" s="291"/>
      <c r="T107" s="291"/>
      <c r="U107" s="291"/>
      <c r="V107" s="291"/>
      <c r="W107" s="291"/>
      <c r="X107" s="291"/>
      <c r="Y107" s="291"/>
      <c r="Z107" s="291"/>
      <c r="AA107" s="291"/>
      <c r="AB107" s="291"/>
      <c r="AC107" s="291"/>
      <c r="AD107" s="291"/>
      <c r="AE107" s="291"/>
      <c r="AF107" s="291"/>
      <c r="AG107" s="291"/>
      <c r="AH107" s="291"/>
      <c r="AI107" s="291"/>
      <c r="AJ107" s="291"/>
      <c r="AK107" s="291"/>
      <c r="AL107" s="291"/>
      <c r="AM107" s="291"/>
      <c r="AN107" s="291"/>
      <c r="AO107" s="291"/>
      <c r="AP107" s="291"/>
    </row>
    <row r="108" spans="1:42" x14ac:dyDescent="0.35">
      <c r="A108" s="291"/>
      <c r="B108" s="291"/>
      <c r="C108" s="291"/>
      <c r="D108" s="291"/>
      <c r="E108" s="291"/>
      <c r="F108" s="291"/>
      <c r="G108" s="291"/>
      <c r="H108" s="291"/>
      <c r="I108" s="291"/>
      <c r="J108" s="291"/>
      <c r="K108" s="291"/>
      <c r="L108" s="291"/>
      <c r="M108" s="291"/>
      <c r="N108" s="291"/>
      <c r="O108" s="291"/>
      <c r="P108" s="291"/>
      <c r="Q108" s="291"/>
      <c r="R108" s="291"/>
      <c r="S108" s="291"/>
      <c r="T108" s="291"/>
      <c r="U108" s="291"/>
      <c r="V108" s="291"/>
      <c r="W108" s="291"/>
      <c r="X108" s="291"/>
      <c r="Y108" s="291"/>
      <c r="Z108" s="291"/>
      <c r="AA108" s="291"/>
      <c r="AB108" s="291"/>
      <c r="AC108" s="291"/>
      <c r="AD108" s="291"/>
      <c r="AE108" s="291"/>
      <c r="AF108" s="291"/>
      <c r="AG108" s="291"/>
      <c r="AH108" s="291"/>
      <c r="AI108" s="291"/>
      <c r="AJ108" s="291"/>
      <c r="AK108" s="291"/>
      <c r="AL108" s="291"/>
      <c r="AM108" s="291"/>
      <c r="AN108" s="291"/>
      <c r="AO108" s="291"/>
      <c r="AP108" s="291"/>
    </row>
    <row r="109" spans="1:42" x14ac:dyDescent="0.35">
      <c r="A109" s="291"/>
      <c r="B109" s="291"/>
      <c r="C109" s="291"/>
      <c r="D109" s="291"/>
      <c r="E109" s="291"/>
      <c r="F109" s="291"/>
      <c r="G109" s="291"/>
      <c r="H109" s="291"/>
      <c r="I109" s="291"/>
      <c r="J109" s="291"/>
      <c r="K109" s="291"/>
      <c r="L109" s="291"/>
      <c r="M109" s="291"/>
      <c r="N109" s="291"/>
      <c r="O109" s="291"/>
      <c r="P109" s="291"/>
      <c r="Q109" s="291"/>
      <c r="R109" s="291"/>
      <c r="S109" s="291"/>
      <c r="T109" s="291"/>
      <c r="U109" s="291"/>
      <c r="V109" s="291"/>
      <c r="W109" s="291"/>
      <c r="X109" s="291"/>
      <c r="Y109" s="291"/>
      <c r="Z109" s="291"/>
      <c r="AA109" s="291"/>
      <c r="AB109" s="291"/>
      <c r="AC109" s="291"/>
      <c r="AD109" s="291"/>
      <c r="AE109" s="291"/>
      <c r="AF109" s="291"/>
      <c r="AG109" s="291"/>
      <c r="AH109" s="291"/>
      <c r="AI109" s="291"/>
      <c r="AJ109" s="291"/>
      <c r="AK109" s="291"/>
      <c r="AL109" s="291"/>
      <c r="AM109" s="291"/>
      <c r="AN109" s="291"/>
      <c r="AO109" s="291"/>
      <c r="AP109" s="291"/>
    </row>
    <row r="110" spans="1:42" x14ac:dyDescent="0.35">
      <c r="A110" s="291"/>
      <c r="B110" s="291"/>
      <c r="C110" s="291"/>
      <c r="D110" s="291"/>
      <c r="E110" s="291"/>
      <c r="F110" s="291"/>
      <c r="G110" s="291"/>
      <c r="H110" s="291"/>
      <c r="I110" s="291"/>
      <c r="J110" s="291"/>
      <c r="K110" s="291"/>
      <c r="L110" s="291"/>
      <c r="M110" s="291"/>
      <c r="N110" s="291"/>
      <c r="O110" s="291"/>
      <c r="P110" s="291"/>
      <c r="Q110" s="291"/>
      <c r="R110" s="291"/>
      <c r="S110" s="291"/>
      <c r="T110" s="291"/>
      <c r="U110" s="291"/>
      <c r="V110" s="291"/>
      <c r="W110" s="291"/>
      <c r="X110" s="291"/>
      <c r="Y110" s="291"/>
      <c r="Z110" s="291"/>
      <c r="AA110" s="291"/>
      <c r="AB110" s="291"/>
      <c r="AC110" s="291"/>
      <c r="AD110" s="291"/>
      <c r="AE110" s="291"/>
      <c r="AF110" s="291"/>
      <c r="AG110" s="291"/>
      <c r="AH110" s="291"/>
      <c r="AI110" s="291"/>
      <c r="AJ110" s="291"/>
      <c r="AK110" s="291"/>
      <c r="AL110" s="291"/>
      <c r="AM110" s="291"/>
      <c r="AN110" s="291"/>
      <c r="AO110" s="291"/>
      <c r="AP110" s="291"/>
    </row>
    <row r="111" spans="1:42" x14ac:dyDescent="0.35">
      <c r="A111" s="291"/>
      <c r="B111" s="291"/>
      <c r="C111" s="291"/>
      <c r="D111" s="291"/>
      <c r="E111" s="291"/>
      <c r="F111" s="291"/>
      <c r="G111" s="291"/>
      <c r="H111" s="291"/>
      <c r="I111" s="291"/>
      <c r="J111" s="291"/>
      <c r="K111" s="291"/>
      <c r="L111" s="291"/>
      <c r="M111" s="291"/>
      <c r="N111" s="291"/>
      <c r="O111" s="291"/>
      <c r="P111" s="291"/>
      <c r="Q111" s="291"/>
      <c r="R111" s="291"/>
      <c r="S111" s="291"/>
      <c r="T111" s="291"/>
      <c r="U111" s="291"/>
      <c r="V111" s="291"/>
      <c r="W111" s="291"/>
      <c r="X111" s="291"/>
      <c r="Y111" s="291"/>
      <c r="Z111" s="291"/>
      <c r="AA111" s="291"/>
      <c r="AB111" s="291"/>
      <c r="AC111" s="291"/>
      <c r="AD111" s="291"/>
      <c r="AE111" s="291"/>
      <c r="AF111" s="291"/>
      <c r="AG111" s="291"/>
      <c r="AH111" s="291"/>
      <c r="AI111" s="291"/>
      <c r="AJ111" s="291"/>
      <c r="AK111" s="291"/>
      <c r="AL111" s="291"/>
      <c r="AM111" s="291"/>
      <c r="AN111" s="291"/>
      <c r="AO111" s="291"/>
      <c r="AP111" s="291"/>
    </row>
  </sheetData>
  <mergeCells count="2">
    <mergeCell ref="A1:H1"/>
    <mergeCell ref="A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AD2E9-5F82-4C42-9E85-D724DA15B41B}">
  <dimension ref="A1:J144"/>
  <sheetViews>
    <sheetView zoomScale="80" zoomScaleNormal="80" workbookViewId="0">
      <pane ySplit="2" topLeftCell="A3" activePane="bottomLeft" state="frozen"/>
      <selection pane="bottomLeft" activeCell="C25" sqref="C25:C27"/>
    </sheetView>
  </sheetViews>
  <sheetFormatPr baseColWidth="10" defaultColWidth="8.54296875" defaultRowHeight="14.5" x14ac:dyDescent="0.35"/>
  <cols>
    <col min="1" max="1" width="7.1796875" style="1" customWidth="1"/>
    <col min="2" max="2" width="38.453125" customWidth="1"/>
    <col min="3" max="8" width="13.54296875" customWidth="1"/>
    <col min="10" max="10" width="7.81640625" style="1" customWidth="1"/>
  </cols>
  <sheetData>
    <row r="1" spans="1:10" ht="40" customHeight="1" x14ac:dyDescent="0.35">
      <c r="A1" s="322" t="s">
        <v>105</v>
      </c>
      <c r="B1" s="322"/>
      <c r="C1" s="322"/>
      <c r="D1" s="322"/>
      <c r="E1" s="322"/>
      <c r="F1" s="322"/>
      <c r="G1" s="322"/>
      <c r="H1" s="322"/>
    </row>
    <row r="2" spans="1:10" ht="22" customHeight="1" x14ac:dyDescent="0.35">
      <c r="A2" s="325" t="s">
        <v>28</v>
      </c>
      <c r="B2" s="325"/>
      <c r="C2" s="46" t="s">
        <v>0</v>
      </c>
      <c r="D2" s="46" t="s">
        <v>1</v>
      </c>
      <c r="E2" s="46" t="s">
        <v>2</v>
      </c>
      <c r="F2" s="46" t="s">
        <v>3</v>
      </c>
      <c r="G2" s="46" t="s">
        <v>4</v>
      </c>
      <c r="H2" s="47" t="s">
        <v>27</v>
      </c>
      <c r="I2" s="46" t="s">
        <v>31</v>
      </c>
      <c r="J2" s="46" t="s">
        <v>33</v>
      </c>
    </row>
    <row r="3" spans="1:10" x14ac:dyDescent="0.35">
      <c r="A3" s="64">
        <v>3100</v>
      </c>
      <c r="B3" s="77" t="s">
        <v>8</v>
      </c>
      <c r="C3" s="93"/>
      <c r="D3" s="93"/>
      <c r="E3" s="93"/>
      <c r="F3" s="93"/>
      <c r="G3" s="93"/>
      <c r="H3" s="93"/>
    </row>
    <row r="4" spans="1:10" ht="15" customHeight="1" x14ac:dyDescent="0.35">
      <c r="A4" s="69">
        <v>3110</v>
      </c>
      <c r="B4" s="52" t="s">
        <v>23</v>
      </c>
      <c r="C4" s="53">
        <f>SUM(C5:C9)</f>
        <v>0</v>
      </c>
      <c r="D4" s="53">
        <f>SUM(D5:D9)</f>
        <v>10098.880000000001</v>
      </c>
      <c r="E4" s="53">
        <f>SUM(E5:E9)</f>
        <v>0</v>
      </c>
      <c r="F4" s="53">
        <f>SUM(F5:F9)</f>
        <v>0</v>
      </c>
      <c r="G4" s="53">
        <f>SUM(G5:G9)</f>
        <v>0</v>
      </c>
      <c r="H4" s="54">
        <f>SUM(C4:G4)</f>
        <v>10098.880000000001</v>
      </c>
    </row>
    <row r="5" spans="1:10" ht="15" customHeight="1" x14ac:dyDescent="0.35">
      <c r="A5" s="3" t="s">
        <v>251</v>
      </c>
      <c r="B5" s="70" t="s">
        <v>252</v>
      </c>
      <c r="C5" s="66"/>
      <c r="D5" s="66">
        <v>3380</v>
      </c>
      <c r="E5" s="66"/>
      <c r="F5" s="66"/>
      <c r="G5" s="66"/>
      <c r="H5" s="66"/>
      <c r="I5" s="76">
        <v>45502</v>
      </c>
    </row>
    <row r="6" spans="1:10" ht="15" customHeight="1" x14ac:dyDescent="0.35">
      <c r="A6" s="3" t="s">
        <v>297</v>
      </c>
      <c r="B6" s="70" t="s">
        <v>296</v>
      </c>
      <c r="C6" s="66"/>
      <c r="D6" s="66">
        <v>6718.88</v>
      </c>
      <c r="E6" s="66"/>
      <c r="F6" s="66"/>
      <c r="G6" s="66"/>
      <c r="H6" s="66"/>
      <c r="I6" s="76">
        <v>45560</v>
      </c>
    </row>
    <row r="7" spans="1:10" ht="15" customHeight="1" x14ac:dyDescent="0.35">
      <c r="A7" s="47"/>
      <c r="B7" s="70" t="s">
        <v>30</v>
      </c>
      <c r="C7" s="66"/>
      <c r="D7" s="66"/>
      <c r="E7" s="66"/>
      <c r="F7" s="66"/>
      <c r="G7" s="66"/>
      <c r="H7" s="66"/>
      <c r="I7" s="76"/>
    </row>
    <row r="8" spans="1:10" ht="15" customHeight="1" x14ac:dyDescent="0.35">
      <c r="A8" s="47"/>
      <c r="B8" s="70" t="s">
        <v>29</v>
      </c>
      <c r="C8" s="66"/>
      <c r="D8" s="66"/>
      <c r="E8" s="66"/>
      <c r="F8" s="66"/>
      <c r="G8" s="66"/>
      <c r="H8" s="66"/>
      <c r="I8" s="76"/>
    </row>
    <row r="9" spans="1:10" ht="15" customHeight="1" x14ac:dyDescent="0.35">
      <c r="A9" s="60"/>
      <c r="B9" s="71"/>
      <c r="C9" s="67"/>
      <c r="D9" s="67"/>
      <c r="E9" s="67"/>
      <c r="F9" s="67"/>
      <c r="G9" s="67"/>
      <c r="H9" s="67"/>
      <c r="I9" s="76"/>
    </row>
    <row r="10" spans="1:10" ht="15" customHeight="1" x14ac:dyDescent="0.35">
      <c r="A10" s="43"/>
      <c r="B10" s="29"/>
      <c r="C10" s="44"/>
      <c r="D10" s="44"/>
      <c r="E10" s="44"/>
      <c r="F10" s="44"/>
      <c r="G10" s="44"/>
      <c r="H10" s="44"/>
    </row>
    <row r="11" spans="1:10" ht="15" customHeight="1" x14ac:dyDescent="0.35">
      <c r="A11" s="69">
        <v>3120</v>
      </c>
      <c r="B11" s="52" t="s">
        <v>24</v>
      </c>
      <c r="C11" s="65">
        <f>SUM(C12:C21)</f>
        <v>31250</v>
      </c>
      <c r="D11" s="65">
        <f t="shared" ref="D11:G11" si="0">SUM(D12:D21)</f>
        <v>0</v>
      </c>
      <c r="E11" s="65">
        <f t="shared" si="0"/>
        <v>0</v>
      </c>
      <c r="F11" s="65">
        <f t="shared" si="0"/>
        <v>0</v>
      </c>
      <c r="G11" s="65">
        <f t="shared" si="0"/>
        <v>0</v>
      </c>
      <c r="H11" s="54">
        <f>SUM(C11:G11)</f>
        <v>31250</v>
      </c>
    </row>
    <row r="12" spans="1:10" ht="15" customHeight="1" x14ac:dyDescent="0.35">
      <c r="A12" s="3" t="s">
        <v>145</v>
      </c>
      <c r="B12" s="70" t="s">
        <v>109</v>
      </c>
      <c r="C12" s="48">
        <v>6250</v>
      </c>
      <c r="D12" s="106"/>
      <c r="E12" s="106"/>
      <c r="F12" s="106"/>
      <c r="G12" s="106"/>
      <c r="H12" s="107"/>
      <c r="I12" s="76">
        <v>45306</v>
      </c>
    </row>
    <row r="13" spans="1:10" ht="15" customHeight="1" x14ac:dyDescent="0.35">
      <c r="A13" s="3" t="s">
        <v>206</v>
      </c>
      <c r="B13" s="70" t="s">
        <v>207</v>
      </c>
      <c r="C13" s="48">
        <v>5000</v>
      </c>
      <c r="D13" s="66"/>
      <c r="E13" s="66"/>
      <c r="F13" s="66"/>
      <c r="G13" s="66"/>
      <c r="H13" s="41"/>
      <c r="I13" s="76">
        <v>45428</v>
      </c>
    </row>
    <row r="14" spans="1:10" ht="15" customHeight="1" x14ac:dyDescent="0.35">
      <c r="A14" s="3" t="s">
        <v>271</v>
      </c>
      <c r="B14" s="70" t="s">
        <v>32</v>
      </c>
      <c r="C14" s="48">
        <v>20000</v>
      </c>
      <c r="D14" s="66"/>
      <c r="E14" s="66"/>
      <c r="F14" s="66"/>
      <c r="G14" s="66"/>
      <c r="H14" s="41"/>
      <c r="I14" s="76">
        <v>45505</v>
      </c>
    </row>
    <row r="15" spans="1:10" ht="15" customHeight="1" x14ac:dyDescent="0.35">
      <c r="A15" s="3"/>
      <c r="B15" s="70" t="s">
        <v>84</v>
      </c>
      <c r="C15" s="48"/>
      <c r="D15" s="66"/>
      <c r="E15" s="66"/>
      <c r="F15" s="66"/>
      <c r="G15" s="66"/>
      <c r="H15" s="41"/>
      <c r="I15" s="76"/>
    </row>
    <row r="16" spans="1:10" ht="15" customHeight="1" x14ac:dyDescent="0.35">
      <c r="A16" s="3"/>
      <c r="B16" s="70" t="s">
        <v>85</v>
      </c>
      <c r="C16" s="48"/>
      <c r="D16" s="66"/>
      <c r="E16" s="66"/>
      <c r="F16" s="66"/>
      <c r="G16" s="66"/>
      <c r="H16" s="41"/>
      <c r="I16" s="76"/>
    </row>
    <row r="17" spans="1:9" ht="15" customHeight="1" x14ac:dyDescent="0.35">
      <c r="A17" s="3"/>
      <c r="B17" s="70" t="s">
        <v>83</v>
      </c>
      <c r="C17" s="48"/>
      <c r="D17" s="66"/>
      <c r="E17" s="66"/>
      <c r="F17" s="66"/>
      <c r="G17" s="66"/>
      <c r="H17" s="41"/>
      <c r="I17" s="76"/>
    </row>
    <row r="18" spans="1:9" ht="15" customHeight="1" x14ac:dyDescent="0.35">
      <c r="A18" s="3"/>
      <c r="B18" s="70" t="s">
        <v>373</v>
      </c>
      <c r="C18" s="48"/>
      <c r="D18" s="66"/>
      <c r="E18" s="66"/>
      <c r="F18" s="66"/>
      <c r="G18" s="66"/>
      <c r="H18" s="41"/>
      <c r="I18" s="76"/>
    </row>
    <row r="19" spans="1:9" ht="15" customHeight="1" x14ac:dyDescent="0.35">
      <c r="A19" s="3"/>
      <c r="B19" s="70"/>
      <c r="C19" s="48"/>
      <c r="D19" s="66"/>
      <c r="E19" s="66"/>
      <c r="F19" s="66"/>
      <c r="G19" s="66"/>
      <c r="H19" s="41"/>
      <c r="I19" s="76"/>
    </row>
    <row r="20" spans="1:9" ht="15" customHeight="1" x14ac:dyDescent="0.35">
      <c r="A20" s="3"/>
      <c r="B20" s="70"/>
      <c r="C20" s="48"/>
      <c r="D20" s="66"/>
      <c r="E20" s="66"/>
      <c r="F20" s="66"/>
      <c r="G20" s="66"/>
      <c r="H20" s="41"/>
      <c r="I20" s="76"/>
    </row>
    <row r="21" spans="1:9" ht="15" customHeight="1" x14ac:dyDescent="0.35">
      <c r="A21" s="62"/>
      <c r="B21" s="72"/>
      <c r="C21" s="61"/>
      <c r="D21" s="67"/>
      <c r="E21" s="67"/>
      <c r="F21" s="67"/>
      <c r="G21" s="67"/>
      <c r="H21" s="108"/>
    </row>
    <row r="22" spans="1:9" ht="15" customHeight="1" x14ac:dyDescent="0.35">
      <c r="A22" s="64">
        <v>3400</v>
      </c>
      <c r="B22" s="68" t="s">
        <v>9</v>
      </c>
      <c r="C22" s="55"/>
      <c r="D22" s="55"/>
      <c r="E22" s="55"/>
      <c r="F22" s="55"/>
      <c r="G22" s="55"/>
      <c r="H22" s="58"/>
    </row>
    <row r="23" spans="1:9" ht="15" customHeight="1" x14ac:dyDescent="0.35">
      <c r="A23" s="51">
        <v>3410</v>
      </c>
      <c r="B23" s="52" t="s">
        <v>22</v>
      </c>
      <c r="C23" s="74"/>
      <c r="D23" s="56"/>
      <c r="E23" s="56"/>
      <c r="F23" s="56"/>
      <c r="G23" s="56"/>
      <c r="H23" s="268">
        <f>SUM(C23:G23)</f>
        <v>0</v>
      </c>
      <c r="I23" s="76"/>
    </row>
    <row r="24" spans="1:9" ht="15" customHeight="1" x14ac:dyDescent="0.35">
      <c r="A24" s="3">
        <v>3411</v>
      </c>
      <c r="B24" s="52" t="s">
        <v>40</v>
      </c>
      <c r="C24" s="74">
        <f>SUM(C25:C28)</f>
        <v>28954</v>
      </c>
      <c r="D24" s="74">
        <f>SUM(D25:D28)</f>
        <v>0</v>
      </c>
      <c r="E24" s="74">
        <f t="shared" ref="E24:G24" si="1">SUM(E25:E28)</f>
        <v>0</v>
      </c>
      <c r="F24" s="74">
        <f t="shared" si="1"/>
        <v>0</v>
      </c>
      <c r="G24" s="74">
        <f t="shared" si="1"/>
        <v>0</v>
      </c>
      <c r="H24" s="268">
        <f>SUM(C24:G24)</f>
        <v>28954</v>
      </c>
      <c r="I24" s="76"/>
    </row>
    <row r="25" spans="1:9" ht="15" customHeight="1" x14ac:dyDescent="0.35">
      <c r="A25" s="3" t="s">
        <v>169</v>
      </c>
      <c r="B25" s="280" t="s">
        <v>168</v>
      </c>
      <c r="C25" s="281">
        <v>2424</v>
      </c>
      <c r="D25" s="56"/>
      <c r="E25" s="56"/>
      <c r="F25" s="56"/>
      <c r="G25" s="56"/>
      <c r="H25" s="75"/>
      <c r="I25" s="76">
        <v>45405</v>
      </c>
    </row>
    <row r="26" spans="1:9" ht="15" customHeight="1" x14ac:dyDescent="0.35">
      <c r="A26" s="3" t="s">
        <v>299</v>
      </c>
      <c r="B26" s="280" t="s">
        <v>95</v>
      </c>
      <c r="C26" s="281">
        <v>4608</v>
      </c>
      <c r="D26" s="56"/>
      <c r="E26" s="56"/>
      <c r="F26" s="56"/>
      <c r="G26" s="56"/>
      <c r="H26" s="75"/>
      <c r="I26" s="76">
        <v>45574</v>
      </c>
    </row>
    <row r="27" spans="1:9" ht="15" customHeight="1" x14ac:dyDescent="0.35">
      <c r="A27" s="3" t="s">
        <v>306</v>
      </c>
      <c r="B27" s="280" t="s">
        <v>95</v>
      </c>
      <c r="C27" s="281">
        <v>8102</v>
      </c>
      <c r="D27" s="56"/>
      <c r="E27" s="56"/>
      <c r="F27" s="56"/>
      <c r="G27" s="56"/>
      <c r="H27" s="75"/>
      <c r="I27" s="76">
        <v>45595</v>
      </c>
    </row>
    <row r="28" spans="1:9" ht="15" customHeight="1" x14ac:dyDescent="0.35">
      <c r="A28" s="3" t="s">
        <v>367</v>
      </c>
      <c r="B28" s="280" t="s">
        <v>374</v>
      </c>
      <c r="C28" s="281">
        <v>13820</v>
      </c>
      <c r="D28" s="56"/>
      <c r="E28" s="56"/>
      <c r="F28" s="56"/>
      <c r="G28" s="56"/>
      <c r="H28" s="75"/>
      <c r="I28" s="76">
        <v>46014</v>
      </c>
    </row>
    <row r="29" spans="1:9" ht="15" customHeight="1" x14ac:dyDescent="0.35">
      <c r="A29" s="3">
        <v>3415</v>
      </c>
      <c r="B29" s="52" t="s">
        <v>38</v>
      </c>
      <c r="C29" s="74"/>
      <c r="D29" s="56"/>
      <c r="E29" s="56"/>
      <c r="F29" s="56"/>
      <c r="G29" s="56"/>
      <c r="H29" s="75">
        <f>SUM(C29:G29)</f>
        <v>0</v>
      </c>
      <c r="I29" s="76"/>
    </row>
    <row r="30" spans="1:9" ht="15" customHeight="1" x14ac:dyDescent="0.35">
      <c r="A30" s="51">
        <v>3420</v>
      </c>
      <c r="B30" s="222" t="s">
        <v>42</v>
      </c>
      <c r="C30" s="74">
        <f>SUM(C31:C34)</f>
        <v>24323.47</v>
      </c>
      <c r="D30" s="74">
        <f>SUM(D31:D34)</f>
        <v>0</v>
      </c>
      <c r="E30" s="74">
        <f>SUM(E31:E34)</f>
        <v>0</v>
      </c>
      <c r="F30" s="74">
        <f>SUM(F31:F34)</f>
        <v>0</v>
      </c>
      <c r="G30" s="74">
        <f>SUM(G31:G34)</f>
        <v>0</v>
      </c>
      <c r="H30" s="75">
        <f>SUM(C30:G30)</f>
        <v>24323.47</v>
      </c>
    </row>
    <row r="31" spans="1:9" ht="15" customHeight="1" x14ac:dyDescent="0.35">
      <c r="A31" s="3" t="s">
        <v>143</v>
      </c>
      <c r="B31" s="282" t="s">
        <v>34</v>
      </c>
      <c r="C31" s="281">
        <v>7324.48</v>
      </c>
      <c r="D31" s="281"/>
      <c r="E31" s="281"/>
      <c r="F31" s="281"/>
      <c r="G31" s="281"/>
      <c r="H31" s="75"/>
      <c r="I31" s="76">
        <v>45299</v>
      </c>
    </row>
    <row r="32" spans="1:9" ht="15" customHeight="1" x14ac:dyDescent="0.35">
      <c r="A32" s="3" t="s">
        <v>205</v>
      </c>
      <c r="B32" s="282" t="s">
        <v>35</v>
      </c>
      <c r="C32" s="281">
        <v>8212.01</v>
      </c>
      <c r="D32" s="281"/>
      <c r="E32" s="281"/>
      <c r="F32" s="281"/>
      <c r="G32" s="281"/>
      <c r="H32" s="75"/>
      <c r="I32" s="76">
        <v>45425</v>
      </c>
    </row>
    <row r="33" spans="1:9" ht="15" customHeight="1" x14ac:dyDescent="0.35">
      <c r="A33" s="3" t="s">
        <v>292</v>
      </c>
      <c r="B33" s="282" t="s">
        <v>36</v>
      </c>
      <c r="C33" s="281">
        <v>8786.98</v>
      </c>
      <c r="D33" s="281"/>
      <c r="E33" s="281"/>
      <c r="F33" s="281"/>
      <c r="G33" s="281"/>
      <c r="H33" s="75"/>
      <c r="I33" s="76">
        <v>45546</v>
      </c>
    </row>
    <row r="34" spans="1:9" ht="15" customHeight="1" x14ac:dyDescent="0.35">
      <c r="A34" s="3"/>
      <c r="B34" s="282"/>
      <c r="C34" s="281"/>
      <c r="D34" s="281"/>
      <c r="E34" s="281"/>
      <c r="F34" s="281"/>
      <c r="G34" s="281"/>
      <c r="H34" s="75"/>
      <c r="I34" s="76"/>
    </row>
    <row r="35" spans="1:9" ht="15" customHeight="1" x14ac:dyDescent="0.35">
      <c r="A35" s="43"/>
      <c r="B35" s="29"/>
      <c r="C35" s="44"/>
      <c r="D35" s="44"/>
      <c r="E35" s="44"/>
      <c r="F35" s="44"/>
      <c r="G35" s="44"/>
      <c r="H35" s="44"/>
    </row>
    <row r="36" spans="1:9" ht="15" customHeight="1" x14ac:dyDescent="0.35">
      <c r="A36" s="51">
        <v>3425</v>
      </c>
      <c r="B36" s="52" t="s">
        <v>37</v>
      </c>
      <c r="C36" s="74">
        <f>SUM(C37)</f>
        <v>0</v>
      </c>
      <c r="D36" s="56"/>
      <c r="E36" s="56"/>
      <c r="F36" s="56"/>
      <c r="G36" s="56"/>
      <c r="H36" s="54">
        <f>SUM(C36:G36)</f>
        <v>0</v>
      </c>
    </row>
    <row r="37" spans="1:9" ht="15" customHeight="1" x14ac:dyDescent="0.35">
      <c r="B37" s="57" t="s">
        <v>39</v>
      </c>
      <c r="C37" s="73"/>
      <c r="D37" s="48"/>
      <c r="E37" s="48"/>
      <c r="F37" s="48"/>
      <c r="G37" s="48"/>
      <c r="H37" s="45"/>
      <c r="I37" s="76"/>
    </row>
    <row r="38" spans="1:9" ht="15" customHeight="1" x14ac:dyDescent="0.35">
      <c r="A38" s="64">
        <v>3440</v>
      </c>
      <c r="B38" s="68" t="s">
        <v>10</v>
      </c>
      <c r="C38" s="55"/>
      <c r="D38" s="55"/>
      <c r="E38" s="55"/>
      <c r="F38" s="55"/>
      <c r="G38" s="55"/>
      <c r="H38" s="58"/>
    </row>
    <row r="39" spans="1:9" ht="15" customHeight="1" x14ac:dyDescent="0.35">
      <c r="A39" s="51" t="s">
        <v>152</v>
      </c>
      <c r="B39" s="52" t="s">
        <v>151</v>
      </c>
      <c r="C39" s="74">
        <v>110925</v>
      </c>
      <c r="D39" s="56"/>
      <c r="E39" s="56"/>
      <c r="F39" s="56"/>
      <c r="G39" s="56"/>
      <c r="H39" s="75">
        <f>SUM(C39:G39)</f>
        <v>110925</v>
      </c>
      <c r="I39" s="76">
        <v>45366</v>
      </c>
    </row>
    <row r="40" spans="1:9" ht="15" customHeight="1" x14ac:dyDescent="0.35">
      <c r="A40" s="51" t="s">
        <v>152</v>
      </c>
      <c r="B40" s="52" t="s">
        <v>153</v>
      </c>
      <c r="C40" s="74">
        <v>-110925</v>
      </c>
      <c r="D40" s="56"/>
      <c r="E40" s="56"/>
      <c r="F40" s="56"/>
      <c r="G40" s="56"/>
      <c r="H40" s="75">
        <f t="shared" ref="H40:H41" si="2">SUM(C40:G40)</f>
        <v>-110925</v>
      </c>
      <c r="I40" s="76">
        <v>45366</v>
      </c>
    </row>
    <row r="41" spans="1:9" ht="15" customHeight="1" x14ac:dyDescent="0.35">
      <c r="A41" s="51"/>
      <c r="B41" s="52"/>
      <c r="C41" s="74"/>
      <c r="D41" s="56"/>
      <c r="E41" s="56"/>
      <c r="F41" s="56"/>
      <c r="G41" s="56"/>
      <c r="H41" s="75">
        <f t="shared" si="2"/>
        <v>0</v>
      </c>
      <c r="I41" s="76"/>
    </row>
    <row r="42" spans="1:9" ht="15" customHeight="1" x14ac:dyDescent="0.35">
      <c r="A42" s="51"/>
      <c r="B42" s="52"/>
      <c r="C42" s="74"/>
      <c r="D42" s="56"/>
      <c r="E42" s="56"/>
      <c r="F42" s="56"/>
      <c r="G42" s="56"/>
      <c r="H42" s="75">
        <f>SUM(C42:G42)</f>
        <v>0</v>
      </c>
      <c r="I42" s="76"/>
    </row>
    <row r="43" spans="1:9" ht="15" customHeight="1" x14ac:dyDescent="0.35"/>
    <row r="44" spans="1:9" ht="15" customHeight="1" x14ac:dyDescent="0.35">
      <c r="A44" s="64">
        <v>3920</v>
      </c>
      <c r="B44" s="77" t="s">
        <v>11</v>
      </c>
      <c r="C44" s="55"/>
      <c r="D44" s="55"/>
      <c r="E44" s="55"/>
      <c r="F44" s="55"/>
      <c r="G44" s="55"/>
      <c r="H44" s="58"/>
    </row>
    <row r="45" spans="1:9" ht="15" customHeight="1" x14ac:dyDescent="0.35">
      <c r="A45" s="85">
        <v>3920</v>
      </c>
      <c r="B45" s="52" t="s">
        <v>11</v>
      </c>
      <c r="C45" s="86">
        <f>SUM(C46:C76)</f>
        <v>43426.62</v>
      </c>
      <c r="D45" s="86">
        <f>SUM(D46:D76)</f>
        <v>0</v>
      </c>
      <c r="E45" s="86">
        <f>SUM(E46:E76)</f>
        <v>0</v>
      </c>
      <c r="F45" s="86">
        <f>SUM(F46:F76)</f>
        <v>0</v>
      </c>
      <c r="G45" s="86">
        <f>SUM(G46:G76)</f>
        <v>0</v>
      </c>
      <c r="H45" s="87">
        <f>SUM(C45:G45)</f>
        <v>43426.62</v>
      </c>
    </row>
    <row r="46" spans="1:9" ht="15" customHeight="1" x14ac:dyDescent="0.35">
      <c r="A46" s="78" t="s">
        <v>146</v>
      </c>
      <c r="B46" s="275" t="s">
        <v>112</v>
      </c>
      <c r="C46" s="276">
        <v>194.02</v>
      </c>
      <c r="D46" s="224"/>
      <c r="E46" s="224"/>
      <c r="F46" s="224"/>
      <c r="G46" s="224"/>
      <c r="H46" s="225"/>
      <c r="I46" s="76">
        <v>45328</v>
      </c>
    </row>
    <row r="47" spans="1:9" ht="15" customHeight="1" x14ac:dyDescent="0.35">
      <c r="A47" s="78" t="s">
        <v>147</v>
      </c>
      <c r="B47" s="275" t="s">
        <v>112</v>
      </c>
      <c r="C47" s="276">
        <v>0.6</v>
      </c>
      <c r="D47" s="226"/>
      <c r="E47" s="226"/>
      <c r="F47" s="226"/>
      <c r="G47" s="226"/>
      <c r="H47" s="227"/>
      <c r="I47" s="76">
        <v>45334</v>
      </c>
    </row>
    <row r="48" spans="1:9" ht="15" customHeight="1" x14ac:dyDescent="0.35">
      <c r="A48" s="78" t="s">
        <v>149</v>
      </c>
      <c r="B48" s="275" t="s">
        <v>123</v>
      </c>
      <c r="C48" s="226">
        <v>12940</v>
      </c>
      <c r="D48" s="226"/>
      <c r="E48" s="226"/>
      <c r="F48" s="226"/>
      <c r="G48" s="226"/>
      <c r="H48" s="227"/>
      <c r="I48" s="76">
        <v>45362</v>
      </c>
    </row>
    <row r="49" spans="1:9" ht="15" customHeight="1" x14ac:dyDescent="0.35">
      <c r="A49" s="78" t="s">
        <v>150</v>
      </c>
      <c r="B49" s="228" t="s">
        <v>123</v>
      </c>
      <c r="C49" s="276">
        <v>1686</v>
      </c>
      <c r="D49" s="226"/>
      <c r="E49" s="226"/>
      <c r="F49" s="226"/>
      <c r="G49" s="226"/>
      <c r="H49" s="227"/>
      <c r="I49" s="76">
        <v>45362</v>
      </c>
    </row>
    <row r="50" spans="1:9" ht="15" customHeight="1" x14ac:dyDescent="0.35">
      <c r="A50" s="78" t="s">
        <v>154</v>
      </c>
      <c r="B50" s="228" t="s">
        <v>112</v>
      </c>
      <c r="C50" s="226">
        <v>286</v>
      </c>
      <c r="D50" s="226"/>
      <c r="E50" s="226"/>
      <c r="F50" s="226"/>
      <c r="G50" s="226"/>
      <c r="H50" s="227"/>
      <c r="I50" s="76">
        <v>45370</v>
      </c>
    </row>
    <row r="51" spans="1:9" ht="15" customHeight="1" x14ac:dyDescent="0.35">
      <c r="A51" s="78" t="s">
        <v>167</v>
      </c>
      <c r="B51" s="275" t="s">
        <v>123</v>
      </c>
      <c r="C51" s="276">
        <v>280</v>
      </c>
      <c r="D51" s="226"/>
      <c r="E51" s="226"/>
      <c r="F51" s="226"/>
      <c r="G51" s="226"/>
      <c r="H51" s="227"/>
      <c r="I51" s="76">
        <v>45398</v>
      </c>
    </row>
    <row r="52" spans="1:9" ht="15" customHeight="1" x14ac:dyDescent="0.35">
      <c r="A52" s="78" t="s">
        <v>328</v>
      </c>
      <c r="B52" s="228" t="s">
        <v>329</v>
      </c>
      <c r="C52" s="226">
        <v>26490</v>
      </c>
      <c r="D52" s="226"/>
      <c r="E52" s="226"/>
      <c r="F52" s="226"/>
      <c r="G52" s="226"/>
      <c r="H52" s="227"/>
      <c r="I52" s="76">
        <v>45610</v>
      </c>
    </row>
    <row r="53" spans="1:9" ht="15" customHeight="1" x14ac:dyDescent="0.35">
      <c r="A53" s="78" t="s">
        <v>338</v>
      </c>
      <c r="B53" s="228" t="s">
        <v>329</v>
      </c>
      <c r="C53" s="226">
        <v>535</v>
      </c>
      <c r="D53" s="226"/>
      <c r="E53" s="226"/>
      <c r="F53" s="226"/>
      <c r="G53" s="226"/>
      <c r="H53" s="227"/>
      <c r="I53" s="76">
        <v>45622</v>
      </c>
    </row>
    <row r="54" spans="1:9" ht="15" customHeight="1" x14ac:dyDescent="0.35">
      <c r="A54" s="78" t="s">
        <v>362</v>
      </c>
      <c r="B54" s="228" t="s">
        <v>329</v>
      </c>
      <c r="C54" s="226">
        <v>1015</v>
      </c>
      <c r="D54" s="226"/>
      <c r="E54" s="226"/>
      <c r="F54" s="226"/>
      <c r="G54" s="226"/>
      <c r="H54" s="227"/>
      <c r="I54" s="76">
        <v>46002</v>
      </c>
    </row>
    <row r="55" spans="1:9" ht="15" customHeight="1" x14ac:dyDescent="0.35">
      <c r="A55" s="78"/>
      <c r="B55" s="228"/>
      <c r="C55" s="226"/>
      <c r="D55" s="226"/>
      <c r="E55" s="226"/>
      <c r="F55" s="226"/>
      <c r="G55" s="226"/>
      <c r="H55" s="227"/>
      <c r="I55" s="76"/>
    </row>
    <row r="56" spans="1:9" ht="15" customHeight="1" x14ac:dyDescent="0.35">
      <c r="A56" s="78"/>
      <c r="B56" s="228"/>
      <c r="C56" s="226"/>
      <c r="D56" s="226"/>
      <c r="E56" s="226"/>
      <c r="F56" s="226"/>
      <c r="G56" s="226"/>
      <c r="H56" s="227"/>
      <c r="I56" s="76"/>
    </row>
    <row r="57" spans="1:9" ht="15" customHeight="1" x14ac:dyDescent="0.35">
      <c r="A57" s="78"/>
      <c r="B57" s="228"/>
      <c r="C57" s="226"/>
      <c r="D57" s="226"/>
      <c r="E57" s="226"/>
      <c r="F57" s="226"/>
      <c r="G57" s="226"/>
      <c r="H57" s="227"/>
      <c r="I57" s="76"/>
    </row>
    <row r="58" spans="1:9" ht="15" customHeight="1" x14ac:dyDescent="0.35">
      <c r="A58" s="78"/>
      <c r="B58" s="228"/>
      <c r="C58" s="229"/>
      <c r="D58" s="226"/>
      <c r="E58" s="226"/>
      <c r="F58" s="226"/>
      <c r="G58" s="226"/>
      <c r="H58" s="227"/>
      <c r="I58" s="76"/>
    </row>
    <row r="59" spans="1:9" ht="15" customHeight="1" x14ac:dyDescent="0.35">
      <c r="A59" s="78"/>
      <c r="B59" s="228"/>
      <c r="C59" s="229"/>
      <c r="D59" s="226"/>
      <c r="E59" s="226"/>
      <c r="F59" s="226"/>
      <c r="G59" s="226"/>
      <c r="H59" s="227"/>
      <c r="I59" s="76"/>
    </row>
    <row r="60" spans="1:9" ht="15" customHeight="1" x14ac:dyDescent="0.35">
      <c r="A60" s="78"/>
      <c r="B60" s="228"/>
      <c r="C60" s="229"/>
      <c r="D60" s="226"/>
      <c r="E60" s="226"/>
      <c r="F60" s="226"/>
      <c r="G60" s="226"/>
      <c r="H60" s="227"/>
      <c r="I60" s="76"/>
    </row>
    <row r="61" spans="1:9" ht="15" customHeight="1" x14ac:dyDescent="0.35">
      <c r="A61" s="78"/>
      <c r="B61" s="228"/>
      <c r="C61" s="229"/>
      <c r="D61" s="226"/>
      <c r="E61" s="226"/>
      <c r="F61" s="226"/>
      <c r="G61" s="226"/>
      <c r="H61" s="227"/>
      <c r="I61" s="76"/>
    </row>
    <row r="62" spans="1:9" ht="15" customHeight="1" x14ac:dyDescent="0.35">
      <c r="A62" s="78"/>
      <c r="B62" s="228"/>
      <c r="C62" s="229"/>
      <c r="D62" s="226"/>
      <c r="E62" s="226"/>
      <c r="F62" s="226"/>
      <c r="G62" s="226"/>
      <c r="H62" s="227"/>
      <c r="I62" s="76"/>
    </row>
    <row r="63" spans="1:9" ht="15" customHeight="1" x14ac:dyDescent="0.35">
      <c r="A63" s="78"/>
      <c r="B63" s="228"/>
      <c r="C63" s="229"/>
      <c r="D63" s="226"/>
      <c r="E63" s="226"/>
      <c r="F63" s="226"/>
      <c r="G63" s="226"/>
      <c r="H63" s="227"/>
      <c r="I63" s="76"/>
    </row>
    <row r="64" spans="1:9" ht="15" customHeight="1" x14ac:dyDescent="0.35">
      <c r="A64" s="78"/>
      <c r="B64" s="228"/>
      <c r="C64" s="229"/>
      <c r="D64" s="226"/>
      <c r="E64" s="226"/>
      <c r="F64" s="226"/>
      <c r="G64" s="226"/>
      <c r="H64" s="227"/>
      <c r="I64" s="76"/>
    </row>
    <row r="65" spans="1:9" ht="15" customHeight="1" x14ac:dyDescent="0.35">
      <c r="A65" s="78"/>
      <c r="B65" s="228"/>
      <c r="C65" s="229"/>
      <c r="D65" s="226"/>
      <c r="E65" s="226"/>
      <c r="F65" s="226"/>
      <c r="G65" s="226"/>
      <c r="H65" s="227"/>
      <c r="I65" s="76"/>
    </row>
    <row r="66" spans="1:9" ht="15" customHeight="1" x14ac:dyDescent="0.35">
      <c r="A66" s="78"/>
      <c r="B66" s="228"/>
      <c r="C66" s="229"/>
      <c r="D66" s="226"/>
      <c r="E66" s="226"/>
      <c r="F66" s="226"/>
      <c r="G66" s="226"/>
      <c r="H66" s="227"/>
      <c r="I66" s="76"/>
    </row>
    <row r="67" spans="1:9" ht="15" customHeight="1" x14ac:dyDescent="0.35">
      <c r="A67" s="78"/>
      <c r="B67" s="228"/>
      <c r="C67" s="229"/>
      <c r="D67" s="226"/>
      <c r="E67" s="226"/>
      <c r="F67" s="226"/>
      <c r="G67" s="226"/>
      <c r="H67" s="227"/>
      <c r="I67" s="76"/>
    </row>
    <row r="68" spans="1:9" ht="15" customHeight="1" x14ac:dyDescent="0.35">
      <c r="A68" s="78"/>
      <c r="B68" s="228"/>
      <c r="C68" s="229"/>
      <c r="D68" s="226"/>
      <c r="E68" s="226"/>
      <c r="F68" s="226"/>
      <c r="G68" s="226"/>
      <c r="H68" s="227"/>
      <c r="I68" s="76"/>
    </row>
    <row r="69" spans="1:9" ht="15" customHeight="1" x14ac:dyDescent="0.35">
      <c r="A69" s="78"/>
      <c r="B69" s="228"/>
      <c r="C69" s="229"/>
      <c r="D69" s="226"/>
      <c r="E69" s="226"/>
      <c r="F69" s="226"/>
      <c r="G69" s="226"/>
      <c r="H69" s="227"/>
      <c r="I69" s="76"/>
    </row>
    <row r="70" spans="1:9" ht="15" customHeight="1" x14ac:dyDescent="0.35">
      <c r="A70" s="78"/>
      <c r="B70" s="228"/>
      <c r="C70" s="229"/>
      <c r="D70" s="226"/>
      <c r="E70" s="226"/>
      <c r="F70" s="226"/>
      <c r="G70" s="226"/>
      <c r="H70" s="227"/>
      <c r="I70" s="76"/>
    </row>
    <row r="71" spans="1:9" ht="15" customHeight="1" x14ac:dyDescent="0.35">
      <c r="A71" s="78"/>
      <c r="B71" s="228"/>
      <c r="C71" s="229"/>
      <c r="D71" s="226"/>
      <c r="E71" s="226"/>
      <c r="F71" s="226"/>
      <c r="G71" s="226"/>
      <c r="H71" s="227"/>
      <c r="I71" s="76"/>
    </row>
    <row r="72" spans="1:9" ht="15" customHeight="1" x14ac:dyDescent="0.35">
      <c r="A72" s="78"/>
      <c r="B72" s="228"/>
      <c r="C72" s="229"/>
      <c r="D72" s="226"/>
      <c r="E72" s="226"/>
      <c r="F72" s="226"/>
      <c r="G72" s="226"/>
      <c r="H72" s="227"/>
      <c r="I72" s="76"/>
    </row>
    <row r="73" spans="1:9" ht="15" customHeight="1" x14ac:dyDescent="0.35">
      <c r="A73" s="78"/>
      <c r="B73" s="228"/>
      <c r="C73" s="229"/>
      <c r="D73" s="226"/>
      <c r="E73" s="226"/>
      <c r="F73" s="226"/>
      <c r="G73" s="226"/>
      <c r="H73" s="227"/>
      <c r="I73" s="76"/>
    </row>
    <row r="74" spans="1:9" ht="15" customHeight="1" x14ac:dyDescent="0.35">
      <c r="A74" s="78"/>
      <c r="B74" s="228"/>
      <c r="C74" s="229"/>
      <c r="D74" s="226"/>
      <c r="E74" s="226"/>
      <c r="F74" s="226"/>
      <c r="G74" s="226"/>
      <c r="H74" s="227"/>
      <c r="I74" s="76"/>
    </row>
    <row r="75" spans="1:9" ht="15" customHeight="1" x14ac:dyDescent="0.35">
      <c r="A75" s="78"/>
      <c r="B75" s="228"/>
      <c r="C75" s="229"/>
      <c r="D75" s="226"/>
      <c r="E75" s="226"/>
      <c r="F75" s="226"/>
      <c r="G75" s="226"/>
      <c r="H75" s="227"/>
      <c r="I75" s="76"/>
    </row>
    <row r="76" spans="1:9" ht="15" customHeight="1" x14ac:dyDescent="0.35">
      <c r="A76" s="78"/>
      <c r="B76" s="230"/>
      <c r="C76" s="231"/>
      <c r="D76" s="232"/>
      <c r="E76" s="232"/>
      <c r="F76" s="232"/>
      <c r="G76" s="232"/>
      <c r="H76" s="233"/>
      <c r="I76" s="76"/>
    </row>
    <row r="77" spans="1:9" ht="15" customHeight="1" x14ac:dyDescent="0.35">
      <c r="A77" s="64">
        <v>3990</v>
      </c>
      <c r="B77" s="77" t="s">
        <v>12</v>
      </c>
      <c r="C77" s="55"/>
      <c r="D77" s="55"/>
      <c r="E77" s="55"/>
      <c r="F77" s="55"/>
      <c r="G77" s="55"/>
      <c r="H77" s="58"/>
    </row>
    <row r="78" spans="1:9" ht="15" customHeight="1" x14ac:dyDescent="0.35">
      <c r="A78" s="51"/>
      <c r="B78" s="222" t="s">
        <v>12</v>
      </c>
      <c r="C78" s="84">
        <f>SUM(C79:C91)</f>
        <v>59031.06</v>
      </c>
      <c r="D78" s="84">
        <f>SUM(D79:D93)</f>
        <v>0</v>
      </c>
      <c r="E78" s="84">
        <f>SUM(E79:E93)</f>
        <v>0</v>
      </c>
      <c r="F78" s="84">
        <f>SUM(F79:F93)</f>
        <v>0</v>
      </c>
      <c r="G78" s="84">
        <f>SUM(G79:G93)</f>
        <v>0</v>
      </c>
      <c r="H78" s="75">
        <f>SUM(C78:G78)</f>
        <v>59031.06</v>
      </c>
    </row>
    <row r="79" spans="1:9" ht="15" customHeight="1" x14ac:dyDescent="0.35">
      <c r="A79" s="3" t="s">
        <v>162</v>
      </c>
      <c r="B79" s="49" t="s">
        <v>119</v>
      </c>
      <c r="C79" s="285">
        <v>1075.25</v>
      </c>
      <c r="D79" s="223"/>
      <c r="E79" s="66"/>
      <c r="F79" s="66"/>
      <c r="G79" s="66"/>
      <c r="H79" s="41"/>
      <c r="I79" s="76">
        <v>45335</v>
      </c>
    </row>
    <row r="80" spans="1:9" ht="15" customHeight="1" x14ac:dyDescent="0.35">
      <c r="A80" s="3" t="s">
        <v>163</v>
      </c>
      <c r="B80" s="49" t="s">
        <v>164</v>
      </c>
      <c r="C80" s="285">
        <v>39.1</v>
      </c>
      <c r="D80" s="223"/>
      <c r="E80" s="66"/>
      <c r="F80" s="66"/>
      <c r="G80" s="66"/>
      <c r="H80" s="41"/>
      <c r="I80" s="76">
        <v>45411</v>
      </c>
    </row>
    <row r="81" spans="1:9" ht="15" customHeight="1" x14ac:dyDescent="0.35">
      <c r="A81" s="3" t="s">
        <v>165</v>
      </c>
      <c r="B81" s="49" t="s">
        <v>166</v>
      </c>
      <c r="C81" s="38">
        <v>653</v>
      </c>
      <c r="D81" s="223"/>
      <c r="E81" s="66"/>
      <c r="F81" s="66"/>
      <c r="G81" s="66"/>
      <c r="H81" s="41"/>
      <c r="I81" s="76">
        <v>45390</v>
      </c>
    </row>
    <row r="82" spans="1:9" ht="15" customHeight="1" x14ac:dyDescent="0.35">
      <c r="A82" s="1" t="s">
        <v>181</v>
      </c>
      <c r="B82" s="49" t="s">
        <v>82</v>
      </c>
      <c r="C82" s="286">
        <v>12433.65</v>
      </c>
      <c r="D82" s="66"/>
      <c r="E82" s="66"/>
      <c r="F82" s="66"/>
      <c r="G82" s="66"/>
      <c r="H82" s="41"/>
      <c r="I82" s="76">
        <v>45443</v>
      </c>
    </row>
    <row r="83" spans="1:9" ht="15" customHeight="1" x14ac:dyDescent="0.35">
      <c r="A83" s="1" t="s">
        <v>212</v>
      </c>
      <c r="B83" s="49" t="s">
        <v>88</v>
      </c>
      <c r="C83" s="286">
        <v>11426.85</v>
      </c>
      <c r="D83" s="66"/>
      <c r="E83" s="66"/>
      <c r="F83" s="66"/>
      <c r="G83" s="66"/>
      <c r="H83" s="41"/>
      <c r="I83" s="76">
        <v>45470</v>
      </c>
    </row>
    <row r="84" spans="1:9" ht="15" customHeight="1" x14ac:dyDescent="0.35">
      <c r="A84" s="1" t="s">
        <v>232</v>
      </c>
      <c r="B84" s="49" t="s">
        <v>90</v>
      </c>
      <c r="C84" s="286">
        <v>10463.959999999999</v>
      </c>
      <c r="D84" s="66"/>
      <c r="E84" s="66"/>
      <c r="F84" s="66"/>
      <c r="G84" s="66"/>
      <c r="H84" s="41"/>
      <c r="I84" s="76">
        <v>45503</v>
      </c>
    </row>
    <row r="85" spans="1:9" ht="15" customHeight="1" x14ac:dyDescent="0.35">
      <c r="A85" s="1" t="s">
        <v>273</v>
      </c>
      <c r="B85" s="49" t="s">
        <v>92</v>
      </c>
      <c r="C85" s="286">
        <v>4867.87</v>
      </c>
      <c r="D85" s="66"/>
      <c r="E85" s="66"/>
      <c r="F85" s="66"/>
      <c r="G85" s="66"/>
      <c r="H85" s="41"/>
      <c r="I85" s="76">
        <v>45534</v>
      </c>
    </row>
    <row r="86" spans="1:9" ht="15" customHeight="1" x14ac:dyDescent="0.35">
      <c r="A86" s="1" t="s">
        <v>291</v>
      </c>
      <c r="B86" s="49" t="s">
        <v>93</v>
      </c>
      <c r="C86" s="38">
        <v>7702.52</v>
      </c>
      <c r="D86" s="66"/>
      <c r="E86" s="66"/>
      <c r="F86" s="66"/>
      <c r="G86" s="66"/>
      <c r="H86" s="41"/>
      <c r="I86" s="76">
        <v>45559</v>
      </c>
    </row>
    <row r="87" spans="1:9" ht="15" customHeight="1" x14ac:dyDescent="0.35">
      <c r="A87" s="1" t="s">
        <v>323</v>
      </c>
      <c r="B87" s="49" t="s">
        <v>65</v>
      </c>
      <c r="C87" s="38">
        <v>3425</v>
      </c>
      <c r="E87" s="66"/>
      <c r="F87" s="66"/>
      <c r="G87" s="66"/>
      <c r="H87" s="41"/>
      <c r="I87" s="76">
        <v>45607</v>
      </c>
    </row>
    <row r="88" spans="1:9" ht="15" customHeight="1" x14ac:dyDescent="0.35">
      <c r="A88" s="1" t="s">
        <v>324</v>
      </c>
      <c r="B88" s="49" t="s">
        <v>98</v>
      </c>
      <c r="C88" s="285">
        <v>1554.21</v>
      </c>
      <c r="D88" s="66"/>
      <c r="E88" s="66"/>
      <c r="F88" s="66"/>
      <c r="G88" s="66"/>
      <c r="H88" s="41"/>
      <c r="I88" s="76">
        <v>45945</v>
      </c>
    </row>
    <row r="89" spans="1:9" ht="15" customHeight="1" x14ac:dyDescent="0.35">
      <c r="A89" s="1" t="s">
        <v>359</v>
      </c>
      <c r="B89" s="49" t="s">
        <v>100</v>
      </c>
      <c r="C89" s="285">
        <v>488.75</v>
      </c>
      <c r="D89" s="66"/>
      <c r="E89" s="66"/>
      <c r="F89" s="66"/>
      <c r="G89" s="66"/>
      <c r="H89" s="41"/>
      <c r="I89" s="76">
        <v>45973</v>
      </c>
    </row>
    <row r="90" spans="1:9" ht="15" customHeight="1" x14ac:dyDescent="0.35">
      <c r="A90" s="1" t="s">
        <v>360</v>
      </c>
      <c r="B90" s="49" t="s">
        <v>361</v>
      </c>
      <c r="C90" s="285">
        <v>351.9</v>
      </c>
      <c r="D90" s="66"/>
      <c r="E90" s="66"/>
      <c r="F90" s="66"/>
      <c r="G90" s="66"/>
      <c r="H90" s="41"/>
      <c r="I90" s="76"/>
    </row>
    <row r="91" spans="1:9" ht="15" customHeight="1" x14ac:dyDescent="0.35">
      <c r="A91" s="1" t="s">
        <v>371</v>
      </c>
      <c r="B91" s="49" t="s">
        <v>439</v>
      </c>
      <c r="C91" s="287">
        <v>4549</v>
      </c>
      <c r="D91" s="67"/>
      <c r="E91" s="67"/>
      <c r="F91" s="67"/>
      <c r="G91" s="67"/>
      <c r="H91" s="108"/>
      <c r="I91" s="76"/>
    </row>
    <row r="92" spans="1:9" ht="15" customHeight="1" x14ac:dyDescent="0.35">
      <c r="B92" s="49"/>
      <c r="C92" s="170"/>
      <c r="D92" s="48"/>
      <c r="E92" s="48"/>
      <c r="F92" s="48"/>
      <c r="G92" s="48"/>
      <c r="H92" s="45"/>
      <c r="I92" s="76"/>
    </row>
    <row r="93" spans="1:9" ht="15" customHeight="1" x14ac:dyDescent="0.35">
      <c r="A93" s="81"/>
      <c r="B93" s="82"/>
      <c r="C93" s="83"/>
      <c r="D93" s="55"/>
      <c r="E93" s="55"/>
      <c r="F93" s="55"/>
      <c r="G93" s="55"/>
      <c r="H93" s="58"/>
    </row>
    <row r="94" spans="1:9" ht="15" customHeight="1" x14ac:dyDescent="0.35">
      <c r="B94" s="80"/>
      <c r="C94" s="79"/>
      <c r="D94" s="48"/>
      <c r="E94" s="48"/>
      <c r="F94" s="48"/>
      <c r="G94" s="48"/>
      <c r="H94" s="45">
        <f>SUM(H4:H93)</f>
        <v>197084.03</v>
      </c>
    </row>
    <row r="95" spans="1:9" ht="15" customHeight="1" x14ac:dyDescent="0.35">
      <c r="A95" s="3"/>
      <c r="B95" s="3"/>
      <c r="C95" s="3"/>
      <c r="D95" s="3"/>
      <c r="E95" s="2"/>
      <c r="F95" s="2"/>
      <c r="G95" s="2"/>
      <c r="H95" s="2"/>
    </row>
    <row r="96" spans="1:9" ht="15" customHeight="1" x14ac:dyDescent="0.35">
      <c r="H96" s="267"/>
    </row>
    <row r="97" spans="3:3" ht="15" customHeight="1" x14ac:dyDescent="0.35">
      <c r="C97">
        <v>10463.959999999999</v>
      </c>
    </row>
    <row r="98" spans="3:3" ht="15" customHeight="1" x14ac:dyDescent="0.35"/>
    <row r="99" spans="3:3" ht="15" customHeight="1" x14ac:dyDescent="0.35">
      <c r="C99" s="267">
        <f>C84-C97</f>
        <v>0</v>
      </c>
    </row>
    <row r="100" spans="3:3" ht="15" customHeight="1" x14ac:dyDescent="0.35"/>
    <row r="101" spans="3:3" ht="15" customHeight="1" x14ac:dyDescent="0.35"/>
    <row r="102" spans="3:3" ht="15" customHeight="1" x14ac:dyDescent="0.35"/>
    <row r="103" spans="3:3" ht="15" customHeight="1" x14ac:dyDescent="0.35"/>
    <row r="104" spans="3:3" ht="15" customHeight="1" x14ac:dyDescent="0.35"/>
    <row r="105" spans="3:3" ht="15" customHeight="1" x14ac:dyDescent="0.35"/>
    <row r="106" spans="3:3" ht="15" customHeight="1" x14ac:dyDescent="0.35"/>
    <row r="107" spans="3:3" ht="15" customHeight="1" x14ac:dyDescent="0.35"/>
    <row r="108" spans="3:3" ht="15" customHeight="1" x14ac:dyDescent="0.35"/>
    <row r="109" spans="3:3" ht="15" customHeight="1" x14ac:dyDescent="0.35"/>
    <row r="110" spans="3:3" ht="15" customHeight="1" x14ac:dyDescent="0.35"/>
    <row r="111" spans="3:3" ht="15" customHeight="1" x14ac:dyDescent="0.35"/>
    <row r="112" spans="3:3" ht="15" customHeight="1" x14ac:dyDescent="0.35"/>
    <row r="113" ht="15" customHeight="1" x14ac:dyDescent="0.35"/>
    <row r="114" ht="15" customHeight="1" x14ac:dyDescent="0.35"/>
    <row r="115" ht="15" customHeight="1" x14ac:dyDescent="0.35"/>
    <row r="116" ht="15" customHeight="1" x14ac:dyDescent="0.35"/>
    <row r="117" ht="15" customHeight="1" x14ac:dyDescent="0.35"/>
    <row r="118" ht="15" customHeight="1" x14ac:dyDescent="0.35"/>
    <row r="119" ht="15" customHeight="1" x14ac:dyDescent="0.35"/>
    <row r="120" ht="15" customHeight="1" x14ac:dyDescent="0.35"/>
    <row r="121" ht="15" customHeight="1" x14ac:dyDescent="0.35"/>
    <row r="122" ht="15" customHeight="1" x14ac:dyDescent="0.35"/>
    <row r="123" ht="15" customHeight="1" x14ac:dyDescent="0.35"/>
    <row r="124" ht="15" customHeight="1" x14ac:dyDescent="0.35"/>
    <row r="125" ht="15" customHeight="1" x14ac:dyDescent="0.35"/>
    <row r="126" ht="15" customHeight="1" x14ac:dyDescent="0.35"/>
    <row r="127" ht="15" customHeight="1" x14ac:dyDescent="0.35"/>
    <row r="128" ht="15" customHeight="1" x14ac:dyDescent="0.35"/>
    <row r="129" ht="15" customHeight="1" x14ac:dyDescent="0.35"/>
    <row r="130" ht="15" customHeight="1" x14ac:dyDescent="0.35"/>
    <row r="131" ht="15" customHeight="1" x14ac:dyDescent="0.35"/>
    <row r="132" ht="15" customHeight="1" x14ac:dyDescent="0.35"/>
    <row r="133" ht="15" customHeight="1" x14ac:dyDescent="0.35"/>
    <row r="134" ht="15" customHeight="1" x14ac:dyDescent="0.35"/>
    <row r="135" ht="15" customHeight="1" x14ac:dyDescent="0.35"/>
    <row r="136" ht="15" customHeight="1" x14ac:dyDescent="0.35"/>
    <row r="137" ht="15" customHeight="1" x14ac:dyDescent="0.35"/>
    <row r="138" ht="15" customHeight="1" x14ac:dyDescent="0.35"/>
    <row r="139" ht="15" customHeight="1" x14ac:dyDescent="0.35"/>
    <row r="140" ht="15" customHeight="1" x14ac:dyDescent="0.35"/>
    <row r="141" ht="15" customHeight="1" x14ac:dyDescent="0.35"/>
    <row r="142" ht="15" customHeight="1" x14ac:dyDescent="0.35"/>
    <row r="143" ht="15" customHeight="1" x14ac:dyDescent="0.35"/>
    <row r="144" ht="15" customHeight="1" x14ac:dyDescent="0.35"/>
  </sheetData>
  <mergeCells count="2">
    <mergeCell ref="A1:H1"/>
    <mergeCell ref="A2:B2"/>
  </mergeCells>
  <phoneticPr fontId="1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CA6F3-E76A-413C-BEFE-DEA2BED3446F}">
  <dimension ref="A1:L233"/>
  <sheetViews>
    <sheetView zoomScale="90" zoomScaleNormal="90" workbookViewId="0">
      <pane ySplit="2" topLeftCell="A3" activePane="bottomLeft" state="frozen"/>
      <selection pane="bottomLeft" activeCell="F102" sqref="F102"/>
    </sheetView>
  </sheetViews>
  <sheetFormatPr baseColWidth="10" defaultColWidth="8.54296875" defaultRowHeight="14.5" x14ac:dyDescent="0.35"/>
  <cols>
    <col min="1" max="1" width="7.1796875" style="1" customWidth="1"/>
    <col min="2" max="2" width="42.54296875" customWidth="1"/>
    <col min="3" max="8" width="13.54296875" customWidth="1"/>
    <col min="10" max="10" width="7.81640625" style="1" customWidth="1"/>
    <col min="13" max="13" width="11.54296875" customWidth="1"/>
    <col min="14" max="14" width="11.81640625" customWidth="1"/>
  </cols>
  <sheetData>
    <row r="1" spans="1:12" ht="40" customHeight="1" x14ac:dyDescent="0.35">
      <c r="A1" s="322" t="s">
        <v>106</v>
      </c>
      <c r="B1" s="322"/>
      <c r="C1" s="322"/>
      <c r="D1" s="322"/>
      <c r="E1" s="322"/>
      <c r="F1" s="322"/>
      <c r="G1" s="322"/>
      <c r="H1" s="322"/>
    </row>
    <row r="2" spans="1:12" ht="22" customHeight="1" x14ac:dyDescent="0.35">
      <c r="A2" s="325" t="s">
        <v>80</v>
      </c>
      <c r="B2" s="325"/>
      <c r="C2" s="46" t="s">
        <v>0</v>
      </c>
      <c r="D2" s="46" t="s">
        <v>1</v>
      </c>
      <c r="E2" s="46" t="s">
        <v>2</v>
      </c>
      <c r="F2" s="46" t="s">
        <v>3</v>
      </c>
      <c r="G2" s="46" t="s">
        <v>4</v>
      </c>
      <c r="H2" s="47" t="s">
        <v>27</v>
      </c>
      <c r="I2" s="46" t="s">
        <v>31</v>
      </c>
      <c r="J2" s="46" t="s">
        <v>33</v>
      </c>
    </row>
    <row r="3" spans="1:12" x14ac:dyDescent="0.35">
      <c r="A3" s="64">
        <v>4200</v>
      </c>
      <c r="B3" s="77" t="s">
        <v>15</v>
      </c>
      <c r="C3" s="59"/>
      <c r="D3" s="59"/>
      <c r="E3" s="59"/>
      <c r="F3" s="59"/>
      <c r="G3" s="59"/>
      <c r="H3" s="59"/>
    </row>
    <row r="4" spans="1:12" ht="15" customHeight="1" x14ac:dyDescent="0.35">
      <c r="A4" s="69">
        <v>4200</v>
      </c>
      <c r="B4" s="52" t="s">
        <v>15</v>
      </c>
      <c r="C4" s="53">
        <f>SUM(C5:C36)</f>
        <v>0</v>
      </c>
      <c r="D4" s="53">
        <f>SUM(D5:D36)</f>
        <v>25759.68</v>
      </c>
      <c r="E4" s="53">
        <f>SUM(E5:E36)</f>
        <v>2366.4</v>
      </c>
      <c r="F4" s="53">
        <f>SUM(F5:F36)</f>
        <v>2869.9300000000003</v>
      </c>
      <c r="G4" s="53">
        <f>SUM(G5:G36)</f>
        <v>1612.5</v>
      </c>
      <c r="H4" s="54">
        <f>SUM(C4:G4)</f>
        <v>32608.510000000002</v>
      </c>
      <c r="K4" s="46"/>
      <c r="L4" s="46"/>
    </row>
    <row r="5" spans="1:12" ht="15" customHeight="1" x14ac:dyDescent="0.35">
      <c r="A5" s="3" t="s">
        <v>131</v>
      </c>
      <c r="B5" s="70" t="s">
        <v>108</v>
      </c>
      <c r="C5" s="90"/>
      <c r="D5" s="90"/>
      <c r="E5" s="90"/>
      <c r="F5" s="90">
        <v>199.7</v>
      </c>
      <c r="G5" s="90"/>
      <c r="H5" s="89"/>
      <c r="I5" s="76">
        <v>45327</v>
      </c>
    </row>
    <row r="6" spans="1:12" ht="15" customHeight="1" x14ac:dyDescent="0.35">
      <c r="A6" s="3" t="s">
        <v>172</v>
      </c>
      <c r="B6" s="70" t="s">
        <v>173</v>
      </c>
      <c r="C6" s="90"/>
      <c r="D6" s="90"/>
      <c r="E6" s="90"/>
      <c r="F6" s="90">
        <v>446.53</v>
      </c>
      <c r="G6" s="90"/>
      <c r="H6" s="89"/>
      <c r="I6" s="219">
        <v>45408</v>
      </c>
    </row>
    <row r="7" spans="1:12" ht="15" customHeight="1" x14ac:dyDescent="0.35">
      <c r="A7" s="3" t="s">
        <v>178</v>
      </c>
      <c r="B7" s="70" t="s">
        <v>179</v>
      </c>
      <c r="C7" s="90"/>
      <c r="D7" s="90"/>
      <c r="E7" s="90"/>
      <c r="F7" s="90">
        <v>1192.55</v>
      </c>
      <c r="G7" s="90"/>
      <c r="H7" s="89"/>
      <c r="I7" s="219">
        <v>45408</v>
      </c>
    </row>
    <row r="8" spans="1:12" ht="15" customHeight="1" x14ac:dyDescent="0.35">
      <c r="A8" s="3" t="s">
        <v>216</v>
      </c>
      <c r="B8" s="70" t="s">
        <v>217</v>
      </c>
      <c r="C8" s="90"/>
      <c r="D8" s="90"/>
      <c r="E8" s="90"/>
      <c r="F8" s="90"/>
      <c r="G8" s="90">
        <v>418.8</v>
      </c>
      <c r="H8" s="89"/>
      <c r="I8" s="219">
        <v>45461</v>
      </c>
    </row>
    <row r="9" spans="1:12" ht="15" customHeight="1" x14ac:dyDescent="0.35">
      <c r="A9" s="3" t="s">
        <v>226</v>
      </c>
      <c r="B9" s="70" t="s">
        <v>227</v>
      </c>
      <c r="C9" s="90"/>
      <c r="D9" s="90">
        <v>3692</v>
      </c>
      <c r="E9" s="90"/>
      <c r="F9" s="90"/>
      <c r="G9" s="90"/>
      <c r="H9" s="89"/>
      <c r="I9" s="219">
        <v>45464</v>
      </c>
    </row>
    <row r="10" spans="1:12" ht="15" customHeight="1" x14ac:dyDescent="0.35">
      <c r="A10" s="3" t="s">
        <v>230</v>
      </c>
      <c r="B10" s="70" t="s">
        <v>231</v>
      </c>
      <c r="C10" s="90"/>
      <c r="D10" s="90">
        <v>997.68</v>
      </c>
      <c r="E10" s="90"/>
      <c r="F10" s="90"/>
      <c r="G10" s="90"/>
      <c r="H10" s="89"/>
      <c r="I10" s="219">
        <v>45470</v>
      </c>
    </row>
    <row r="11" spans="1:12" ht="15" customHeight="1" x14ac:dyDescent="0.35">
      <c r="A11" s="3" t="s">
        <v>234</v>
      </c>
      <c r="B11" s="70" t="s">
        <v>235</v>
      </c>
      <c r="C11" s="90"/>
      <c r="D11" s="90">
        <v>3177</v>
      </c>
      <c r="E11" s="90"/>
      <c r="F11" s="90"/>
      <c r="G11" s="90"/>
      <c r="H11" s="89"/>
      <c r="I11" s="219">
        <v>45476</v>
      </c>
    </row>
    <row r="12" spans="1:12" ht="15" customHeight="1" x14ac:dyDescent="0.35">
      <c r="A12" s="3" t="s">
        <v>236</v>
      </c>
      <c r="B12" s="70" t="s">
        <v>250</v>
      </c>
      <c r="C12" s="90"/>
      <c r="D12" s="90">
        <v>309</v>
      </c>
      <c r="E12" s="90"/>
      <c r="F12" s="90"/>
      <c r="G12" s="90"/>
      <c r="H12" s="89"/>
      <c r="I12" s="219">
        <v>45502</v>
      </c>
    </row>
    <row r="13" spans="1:12" ht="15" customHeight="1" x14ac:dyDescent="0.35">
      <c r="A13" s="3" t="s">
        <v>263</v>
      </c>
      <c r="B13" s="70" t="s">
        <v>265</v>
      </c>
      <c r="C13" s="90"/>
      <c r="D13" s="90"/>
      <c r="E13" s="90"/>
      <c r="F13" s="90"/>
      <c r="G13" s="90">
        <v>358</v>
      </c>
      <c r="H13" s="89"/>
      <c r="I13" s="219">
        <v>45502</v>
      </c>
    </row>
    <row r="14" spans="1:12" ht="15" customHeight="1" x14ac:dyDescent="0.35">
      <c r="A14" s="3" t="s">
        <v>264</v>
      </c>
      <c r="B14" s="70" t="s">
        <v>266</v>
      </c>
      <c r="C14" s="90"/>
      <c r="D14" s="90"/>
      <c r="E14" s="90"/>
      <c r="F14" s="90"/>
      <c r="G14" s="90">
        <v>447</v>
      </c>
      <c r="H14" s="89"/>
      <c r="I14" s="219">
        <v>45502</v>
      </c>
    </row>
    <row r="15" spans="1:12" ht="15" customHeight="1" x14ac:dyDescent="0.35">
      <c r="A15" s="3" t="s">
        <v>282</v>
      </c>
      <c r="B15" s="70" t="s">
        <v>283</v>
      </c>
      <c r="C15" s="90"/>
      <c r="D15" s="90">
        <v>6828</v>
      </c>
      <c r="E15" s="90"/>
      <c r="F15" s="90"/>
      <c r="G15" s="90"/>
      <c r="H15" s="89"/>
      <c r="I15" s="219">
        <v>45525</v>
      </c>
    </row>
    <row r="16" spans="1:12" ht="15" customHeight="1" x14ac:dyDescent="0.35">
      <c r="A16" s="3" t="s">
        <v>289</v>
      </c>
      <c r="B16" s="70" t="s">
        <v>235</v>
      </c>
      <c r="C16" s="90"/>
      <c r="D16" s="90">
        <v>9723</v>
      </c>
      <c r="E16" s="90"/>
      <c r="F16" s="90"/>
      <c r="G16" s="90"/>
      <c r="H16" s="89"/>
      <c r="I16" s="219">
        <v>45533</v>
      </c>
    </row>
    <row r="17" spans="1:10" ht="15" customHeight="1" x14ac:dyDescent="0.35">
      <c r="A17" s="3" t="s">
        <v>293</v>
      </c>
      <c r="B17" s="70" t="s">
        <v>294</v>
      </c>
      <c r="C17" s="90"/>
      <c r="D17" s="90"/>
      <c r="E17" s="90"/>
      <c r="F17" s="90">
        <v>166.2</v>
      </c>
      <c r="G17" s="90"/>
      <c r="H17" s="89"/>
      <c r="I17" s="219">
        <v>45551</v>
      </c>
    </row>
    <row r="18" spans="1:10" ht="15" customHeight="1" x14ac:dyDescent="0.35">
      <c r="A18" s="3" t="s">
        <v>300</v>
      </c>
      <c r="B18" s="70" t="s">
        <v>301</v>
      </c>
      <c r="C18" s="90"/>
      <c r="D18" s="90">
        <v>458</v>
      </c>
      <c r="E18" s="90"/>
      <c r="F18" s="90"/>
      <c r="G18" s="90"/>
      <c r="H18" s="89"/>
      <c r="I18" s="219">
        <v>45566</v>
      </c>
    </row>
    <row r="19" spans="1:10" ht="15" customHeight="1" x14ac:dyDescent="0.35">
      <c r="A19" s="3" t="s">
        <v>315</v>
      </c>
      <c r="B19" s="70" t="s">
        <v>317</v>
      </c>
      <c r="C19" s="90"/>
      <c r="D19" s="90">
        <v>200</v>
      </c>
      <c r="E19" s="90"/>
      <c r="F19" s="90"/>
      <c r="G19" s="90"/>
      <c r="H19" s="89"/>
      <c r="I19" s="219">
        <v>45596</v>
      </c>
    </row>
    <row r="20" spans="1:10" ht="15" customHeight="1" x14ac:dyDescent="0.35">
      <c r="A20" s="3" t="s">
        <v>316</v>
      </c>
      <c r="B20" s="70" t="s">
        <v>318</v>
      </c>
      <c r="C20" s="90"/>
      <c r="D20" s="90">
        <v>375</v>
      </c>
      <c r="E20" s="90"/>
      <c r="F20" s="90"/>
      <c r="G20" s="90"/>
      <c r="H20" s="89"/>
      <c r="I20" s="219">
        <v>45596</v>
      </c>
    </row>
    <row r="21" spans="1:10" ht="15" customHeight="1" x14ac:dyDescent="0.35">
      <c r="A21" s="3" t="s">
        <v>330</v>
      </c>
      <c r="B21" s="70" t="s">
        <v>331</v>
      </c>
      <c r="C21" s="90"/>
      <c r="D21" s="90"/>
      <c r="E21" s="90">
        <v>618.6</v>
      </c>
      <c r="F21" s="90"/>
      <c r="G21" s="90"/>
      <c r="H21" s="89"/>
      <c r="I21" s="219">
        <v>45614</v>
      </c>
    </row>
    <row r="22" spans="1:10" ht="15" customHeight="1" x14ac:dyDescent="0.35">
      <c r="A22" s="3" t="s">
        <v>342</v>
      </c>
      <c r="B22" s="70" t="s">
        <v>343</v>
      </c>
      <c r="C22" s="90"/>
      <c r="D22" s="90"/>
      <c r="E22" s="90">
        <v>1312.5</v>
      </c>
      <c r="F22" s="90"/>
      <c r="G22" s="90"/>
      <c r="H22" s="89"/>
      <c r="I22" s="219">
        <v>45628</v>
      </c>
    </row>
    <row r="23" spans="1:10" ht="15" customHeight="1" x14ac:dyDescent="0.35">
      <c r="A23" s="3" t="s">
        <v>344</v>
      </c>
      <c r="B23" s="70" t="s">
        <v>346</v>
      </c>
      <c r="C23" s="90"/>
      <c r="D23" s="90" t="s">
        <v>96</v>
      </c>
      <c r="E23" s="90"/>
      <c r="F23" s="90">
        <v>479.9</v>
      </c>
      <c r="G23" s="90"/>
      <c r="H23" s="89"/>
      <c r="I23" s="219">
        <v>45629</v>
      </c>
    </row>
    <row r="24" spans="1:10" ht="15" customHeight="1" x14ac:dyDescent="0.35">
      <c r="A24" s="3" t="s">
        <v>345</v>
      </c>
      <c r="B24" s="70" t="s">
        <v>347</v>
      </c>
      <c r="C24" s="90"/>
      <c r="D24" s="90"/>
      <c r="E24" s="90"/>
      <c r="F24" s="90">
        <v>385.05</v>
      </c>
      <c r="G24" s="90"/>
      <c r="H24" s="89"/>
      <c r="I24" s="219">
        <v>45629</v>
      </c>
    </row>
    <row r="25" spans="1:10" ht="15" customHeight="1" x14ac:dyDescent="0.35">
      <c r="A25" s="3" t="s">
        <v>350</v>
      </c>
      <c r="B25" s="70" t="s">
        <v>351</v>
      </c>
      <c r="C25" s="90"/>
      <c r="D25" s="90"/>
      <c r="E25" s="90"/>
      <c r="F25" s="90"/>
      <c r="G25" s="90">
        <v>388.7</v>
      </c>
      <c r="H25" s="89"/>
      <c r="I25" s="219">
        <v>45629</v>
      </c>
    </row>
    <row r="26" spans="1:10" ht="15" customHeight="1" x14ac:dyDescent="0.35">
      <c r="A26" s="3" t="s">
        <v>368</v>
      </c>
      <c r="B26" s="70" t="s">
        <v>369</v>
      </c>
      <c r="C26" s="90"/>
      <c r="D26" s="90"/>
      <c r="E26" s="90">
        <v>435.3</v>
      </c>
      <c r="F26" s="90"/>
      <c r="G26" s="90"/>
      <c r="H26" s="89"/>
      <c r="I26" s="219">
        <v>46018</v>
      </c>
    </row>
    <row r="27" spans="1:10" ht="15" customHeight="1" x14ac:dyDescent="0.35">
      <c r="A27" s="3"/>
      <c r="B27" s="70"/>
      <c r="C27" s="90"/>
      <c r="D27" s="90"/>
      <c r="E27" s="90"/>
      <c r="F27" s="90"/>
      <c r="G27" s="90"/>
      <c r="H27" s="89"/>
      <c r="I27" s="219"/>
      <c r="J27" s="3"/>
    </row>
    <row r="28" spans="1:10" ht="15" customHeight="1" x14ac:dyDescent="0.35">
      <c r="A28" s="3"/>
      <c r="B28" s="70"/>
      <c r="C28" s="90"/>
      <c r="D28" s="90"/>
      <c r="E28" s="90"/>
      <c r="F28" s="90"/>
      <c r="G28" s="90"/>
      <c r="H28" s="89"/>
      <c r="I28" s="219"/>
      <c r="J28" s="3"/>
    </row>
    <row r="29" spans="1:10" ht="15" customHeight="1" x14ac:dyDescent="0.35">
      <c r="A29" s="3"/>
      <c r="B29" s="70"/>
      <c r="C29" s="90"/>
      <c r="D29" s="90"/>
      <c r="E29" s="90"/>
      <c r="F29" s="90"/>
      <c r="G29" s="90"/>
      <c r="H29" s="89"/>
      <c r="I29" s="219"/>
      <c r="J29" s="3"/>
    </row>
    <row r="30" spans="1:10" ht="15" customHeight="1" x14ac:dyDescent="0.35">
      <c r="A30" s="3"/>
      <c r="B30" s="70" t="s">
        <v>96</v>
      </c>
      <c r="C30" s="90"/>
      <c r="D30" s="90"/>
      <c r="E30" s="90"/>
      <c r="F30" s="90"/>
      <c r="G30" s="90"/>
      <c r="H30" s="89"/>
      <c r="I30" s="219"/>
      <c r="J30" s="3"/>
    </row>
    <row r="31" spans="1:10" ht="15" customHeight="1" x14ac:dyDescent="0.35">
      <c r="A31" s="3"/>
      <c r="B31" s="70"/>
      <c r="C31" s="90"/>
      <c r="D31" s="90"/>
      <c r="E31" s="90"/>
      <c r="F31" s="90"/>
      <c r="G31" s="90"/>
      <c r="H31" s="89"/>
      <c r="I31" s="219"/>
      <c r="J31" s="3"/>
    </row>
    <row r="32" spans="1:10" ht="15" customHeight="1" x14ac:dyDescent="0.35">
      <c r="A32" s="3"/>
      <c r="B32" s="70"/>
      <c r="C32" s="90"/>
      <c r="D32" s="90"/>
      <c r="E32" s="90"/>
      <c r="F32" s="90"/>
      <c r="G32" s="90"/>
      <c r="H32" s="89"/>
      <c r="I32" s="219"/>
      <c r="J32" s="3"/>
    </row>
    <row r="33" spans="1:10" ht="15" customHeight="1" x14ac:dyDescent="0.35">
      <c r="A33" s="3"/>
      <c r="B33" s="70"/>
      <c r="C33" s="90"/>
      <c r="D33" s="90"/>
      <c r="E33" s="90"/>
      <c r="F33" s="90"/>
      <c r="G33" s="90"/>
      <c r="H33" s="89"/>
      <c r="I33" s="219"/>
      <c r="J33" s="3"/>
    </row>
    <row r="34" spans="1:10" ht="15" customHeight="1" x14ac:dyDescent="0.35">
      <c r="A34" s="3"/>
      <c r="B34" s="70"/>
      <c r="C34" s="90"/>
      <c r="D34" s="90"/>
      <c r="E34" s="90"/>
      <c r="F34" s="90"/>
      <c r="G34" s="90"/>
      <c r="H34" s="89"/>
      <c r="I34" s="219"/>
      <c r="J34" s="3"/>
    </row>
    <row r="35" spans="1:10" ht="15" customHeight="1" x14ac:dyDescent="0.35">
      <c r="A35" s="3"/>
      <c r="B35" s="70"/>
      <c r="C35" s="90"/>
      <c r="D35" s="90"/>
      <c r="E35" s="90"/>
      <c r="F35" s="90"/>
      <c r="G35" s="90"/>
      <c r="H35" s="89"/>
      <c r="I35" s="219"/>
      <c r="J35" s="3"/>
    </row>
    <row r="36" spans="1:10" ht="15" customHeight="1" x14ac:dyDescent="0.35">
      <c r="A36" s="60"/>
      <c r="B36" s="100"/>
      <c r="C36" s="91"/>
      <c r="D36" s="91"/>
      <c r="E36" s="91"/>
      <c r="F36" s="91"/>
      <c r="G36" s="91"/>
      <c r="H36" s="67"/>
    </row>
    <row r="37" spans="1:10" ht="15" customHeight="1" x14ac:dyDescent="0.35">
      <c r="A37" s="64">
        <v>4300</v>
      </c>
      <c r="B37" s="68" t="s">
        <v>48</v>
      </c>
      <c r="C37" s="58"/>
      <c r="D37" s="58"/>
      <c r="E37" s="58"/>
      <c r="F37" s="58"/>
      <c r="G37" s="58"/>
      <c r="H37" s="58"/>
    </row>
    <row r="38" spans="1:10" ht="15" customHeight="1" x14ac:dyDescent="0.35">
      <c r="A38" s="69">
        <v>4300</v>
      </c>
      <c r="B38" s="52" t="s">
        <v>48</v>
      </c>
      <c r="C38" s="65">
        <f>SUM(C39:C40)</f>
        <v>16800</v>
      </c>
      <c r="D38" s="65">
        <f>SUM(D39:D40)</f>
        <v>0</v>
      </c>
      <c r="E38" s="65">
        <f>SUM(E39:E40)</f>
        <v>0</v>
      </c>
      <c r="F38" s="65">
        <f>SUM(F39:F40)</f>
        <v>0</v>
      </c>
      <c r="G38" s="65">
        <f>SUM(G39:G40)</f>
        <v>0</v>
      </c>
      <c r="H38" s="54">
        <f>SUM(C38:G38)</f>
        <v>16800</v>
      </c>
    </row>
    <row r="39" spans="1:10" ht="15" customHeight="1" x14ac:dyDescent="0.35">
      <c r="A39" s="3" t="s">
        <v>355</v>
      </c>
      <c r="B39" s="120" t="s">
        <v>195</v>
      </c>
      <c r="C39" s="66">
        <v>16800</v>
      </c>
      <c r="D39" s="66"/>
      <c r="E39" s="66"/>
      <c r="F39" s="66"/>
      <c r="G39" s="66"/>
      <c r="H39" s="41"/>
      <c r="I39" s="76">
        <v>45433</v>
      </c>
    </row>
    <row r="40" spans="1:10" ht="15" customHeight="1" x14ac:dyDescent="0.35">
      <c r="A40" s="62"/>
      <c r="B40" s="105"/>
      <c r="C40" s="67"/>
      <c r="D40" s="67"/>
      <c r="E40" s="67"/>
      <c r="F40" s="67"/>
      <c r="G40" s="67"/>
      <c r="H40" s="108"/>
    </row>
    <row r="41" spans="1:10" ht="15" customHeight="1" x14ac:dyDescent="0.35">
      <c r="A41" s="94">
        <v>6300</v>
      </c>
      <c r="B41" s="68" t="s">
        <v>49</v>
      </c>
      <c r="C41" s="55"/>
      <c r="D41" s="55"/>
      <c r="E41" s="55"/>
      <c r="F41" s="55"/>
      <c r="G41" s="55"/>
      <c r="H41" s="55"/>
    </row>
    <row r="42" spans="1:10" ht="15" customHeight="1" x14ac:dyDescent="0.35">
      <c r="A42" s="51">
        <v>6300</v>
      </c>
      <c r="B42" s="52" t="s">
        <v>49</v>
      </c>
      <c r="C42" s="74">
        <f>SUM(C43:C59)</f>
        <v>3500</v>
      </c>
      <c r="D42" s="74">
        <f t="shared" ref="D42:G42" si="0">SUM(D43:D59)</f>
        <v>6400</v>
      </c>
      <c r="E42" s="74">
        <f t="shared" si="0"/>
        <v>8402</v>
      </c>
      <c r="F42" s="74">
        <f t="shared" si="0"/>
        <v>40000</v>
      </c>
      <c r="G42" s="74">
        <f t="shared" si="0"/>
        <v>0</v>
      </c>
      <c r="H42" s="54">
        <f>SUM(C42:G42)</f>
        <v>58302</v>
      </c>
    </row>
    <row r="43" spans="1:10" ht="15" customHeight="1" x14ac:dyDescent="0.35">
      <c r="A43" s="270" t="s">
        <v>111</v>
      </c>
      <c r="B43" s="271" t="s">
        <v>133</v>
      </c>
      <c r="C43" s="104"/>
      <c r="D43" s="104"/>
      <c r="E43" s="104">
        <v>788</v>
      </c>
      <c r="F43" s="104"/>
      <c r="G43" s="104"/>
      <c r="H43" s="272"/>
      <c r="I43" s="76">
        <v>45315</v>
      </c>
    </row>
    <row r="44" spans="1:10" ht="15" customHeight="1" x14ac:dyDescent="0.35">
      <c r="A44" s="273" t="s">
        <v>113</v>
      </c>
      <c r="B44" s="70" t="s">
        <v>134</v>
      </c>
      <c r="C44" s="90"/>
      <c r="D44" s="90"/>
      <c r="E44" s="90">
        <v>1050</v>
      </c>
      <c r="F44" s="90"/>
      <c r="G44" s="90"/>
      <c r="H44" s="274"/>
      <c r="I44" s="76">
        <v>45348</v>
      </c>
    </row>
    <row r="45" spans="1:10" ht="15" customHeight="1" x14ac:dyDescent="0.35">
      <c r="A45" s="278" t="s">
        <v>114</v>
      </c>
      <c r="B45" s="70" t="s">
        <v>135</v>
      </c>
      <c r="C45" s="90"/>
      <c r="D45" s="90"/>
      <c r="E45" s="90">
        <v>1313</v>
      </c>
      <c r="F45" s="90"/>
      <c r="G45" s="90"/>
      <c r="H45" s="274"/>
      <c r="I45" s="76">
        <v>45348</v>
      </c>
    </row>
    <row r="46" spans="1:10" ht="15" customHeight="1" x14ac:dyDescent="0.35">
      <c r="A46" s="278" t="s">
        <v>120</v>
      </c>
      <c r="B46" s="70" t="s">
        <v>135</v>
      </c>
      <c r="C46" s="90"/>
      <c r="D46" s="90"/>
      <c r="E46" s="277">
        <v>-1313</v>
      </c>
      <c r="F46" s="90"/>
      <c r="G46" s="90"/>
      <c r="H46" s="274"/>
      <c r="I46" s="76">
        <v>45352</v>
      </c>
      <c r="J46" s="1" t="s">
        <v>132</v>
      </c>
    </row>
    <row r="47" spans="1:10" ht="15" customHeight="1" x14ac:dyDescent="0.35">
      <c r="A47" s="273" t="s">
        <v>137</v>
      </c>
      <c r="B47" s="70" t="s">
        <v>136</v>
      </c>
      <c r="C47" s="90"/>
      <c r="D47" s="90"/>
      <c r="E47" s="90">
        <v>1313</v>
      </c>
      <c r="F47" s="90"/>
      <c r="G47" s="90"/>
      <c r="H47" s="274"/>
      <c r="I47" s="76">
        <v>45371</v>
      </c>
    </row>
    <row r="48" spans="1:10" ht="15" customHeight="1" x14ac:dyDescent="0.35">
      <c r="A48" s="273" t="s">
        <v>139</v>
      </c>
      <c r="B48" s="70" t="s">
        <v>161</v>
      </c>
      <c r="C48" s="90"/>
      <c r="D48" s="90">
        <v>6400</v>
      </c>
      <c r="E48" s="90"/>
      <c r="F48" s="90"/>
      <c r="G48" s="90"/>
      <c r="H48" s="274"/>
      <c r="I48" s="76">
        <v>45385</v>
      </c>
    </row>
    <row r="49" spans="1:9" ht="15" customHeight="1" x14ac:dyDescent="0.35">
      <c r="A49" s="273" t="s">
        <v>141</v>
      </c>
      <c r="B49" s="70" t="s">
        <v>138</v>
      </c>
      <c r="C49" s="90"/>
      <c r="D49" s="90"/>
      <c r="E49" s="90">
        <v>1050</v>
      </c>
      <c r="F49" s="90"/>
      <c r="G49" s="90"/>
      <c r="H49" s="274"/>
      <c r="I49" s="76">
        <v>45433</v>
      </c>
    </row>
    <row r="50" spans="1:9" ht="15" customHeight="1" x14ac:dyDescent="0.35">
      <c r="A50" s="273" t="s">
        <v>209</v>
      </c>
      <c r="B50" s="70" t="s">
        <v>140</v>
      </c>
      <c r="C50" s="90"/>
      <c r="D50" s="90"/>
      <c r="E50" s="90">
        <v>263</v>
      </c>
      <c r="F50" s="90"/>
      <c r="G50" s="90"/>
      <c r="H50" s="274"/>
      <c r="I50" s="76">
        <v>45463</v>
      </c>
    </row>
    <row r="51" spans="1:9" ht="15" customHeight="1" x14ac:dyDescent="0.35">
      <c r="A51" s="273" t="s">
        <v>210</v>
      </c>
      <c r="B51" s="70" t="s">
        <v>211</v>
      </c>
      <c r="C51" s="90"/>
      <c r="D51" s="90"/>
      <c r="E51" s="90"/>
      <c r="F51" s="90">
        <v>40000</v>
      </c>
      <c r="G51" s="90"/>
      <c r="H51" s="274"/>
      <c r="I51" s="76">
        <v>45464</v>
      </c>
    </row>
    <row r="52" spans="1:9" ht="15" customHeight="1" x14ac:dyDescent="0.35">
      <c r="A52" s="273" t="s">
        <v>295</v>
      </c>
      <c r="B52" s="70" t="s">
        <v>142</v>
      </c>
      <c r="C52" s="90"/>
      <c r="D52" s="90"/>
      <c r="E52" s="90">
        <v>525</v>
      </c>
      <c r="F52" s="90"/>
      <c r="G52" s="90"/>
      <c r="H52" s="274"/>
      <c r="I52" s="76">
        <v>45555</v>
      </c>
    </row>
    <row r="53" spans="1:9" ht="15" customHeight="1" x14ac:dyDescent="0.35">
      <c r="A53" s="273" t="s">
        <v>307</v>
      </c>
      <c r="B53" s="70" t="s">
        <v>308</v>
      </c>
      <c r="C53" s="90"/>
      <c r="D53" s="90"/>
      <c r="E53" s="90">
        <v>1050</v>
      </c>
      <c r="F53" s="90"/>
      <c r="G53" s="90"/>
      <c r="H53" s="274"/>
      <c r="I53" s="76">
        <v>45586</v>
      </c>
    </row>
    <row r="54" spans="1:9" ht="15" customHeight="1" x14ac:dyDescent="0.35">
      <c r="A54" s="273" t="s">
        <v>313</v>
      </c>
      <c r="B54" s="70" t="s">
        <v>440</v>
      </c>
      <c r="C54" s="90">
        <v>3500</v>
      </c>
      <c r="D54" s="90"/>
      <c r="E54" s="90"/>
      <c r="F54" s="90"/>
      <c r="G54" s="90"/>
      <c r="H54" s="274"/>
      <c r="I54" s="76">
        <v>45596</v>
      </c>
    </row>
    <row r="55" spans="1:9" ht="15" customHeight="1" x14ac:dyDescent="0.35">
      <c r="A55" s="273" t="s">
        <v>336</v>
      </c>
      <c r="B55" s="70" t="s">
        <v>337</v>
      </c>
      <c r="C55" s="90"/>
      <c r="D55" s="90"/>
      <c r="E55" s="90">
        <v>1313</v>
      </c>
      <c r="F55" s="90"/>
      <c r="G55" s="90"/>
      <c r="H55" s="274"/>
      <c r="I55" s="76">
        <v>45616</v>
      </c>
    </row>
    <row r="56" spans="1:9" ht="15" customHeight="1" x14ac:dyDescent="0.35">
      <c r="A56" s="273" t="s">
        <v>365</v>
      </c>
      <c r="B56" s="70" t="s">
        <v>366</v>
      </c>
      <c r="C56" s="90"/>
      <c r="D56" s="90"/>
      <c r="E56" s="90">
        <v>1050</v>
      </c>
      <c r="F56" s="90"/>
      <c r="G56" s="90"/>
      <c r="H56" s="102"/>
      <c r="I56" s="76">
        <v>46011</v>
      </c>
    </row>
    <row r="57" spans="1:9" ht="15" customHeight="1" x14ac:dyDescent="0.35">
      <c r="A57" s="273"/>
      <c r="B57" s="70"/>
      <c r="C57" s="90"/>
      <c r="D57" s="90"/>
      <c r="E57" s="90"/>
      <c r="F57" s="90"/>
      <c r="G57" s="90"/>
      <c r="H57" s="102"/>
      <c r="I57" s="76"/>
    </row>
    <row r="58" spans="1:9" ht="15" customHeight="1" x14ac:dyDescent="0.35">
      <c r="A58" s="101"/>
      <c r="B58" s="70"/>
      <c r="C58" s="90"/>
      <c r="D58" s="90"/>
      <c r="E58" s="90"/>
      <c r="F58" s="90"/>
      <c r="G58" s="90"/>
      <c r="H58" s="102"/>
      <c r="I58" s="76"/>
    </row>
    <row r="59" spans="1:9" ht="15" customHeight="1" x14ac:dyDescent="0.35">
      <c r="A59" s="101"/>
      <c r="B59" s="70"/>
      <c r="C59" s="90"/>
      <c r="D59" s="90"/>
      <c r="E59" s="90"/>
      <c r="F59" s="90"/>
      <c r="G59" s="90"/>
      <c r="H59" s="102"/>
      <c r="I59" s="76"/>
    </row>
    <row r="60" spans="1:9" ht="15" customHeight="1" x14ac:dyDescent="0.35">
      <c r="A60" s="64">
        <v>6890</v>
      </c>
      <c r="B60" s="77" t="s">
        <v>375</v>
      </c>
      <c r="C60" s="55"/>
      <c r="D60" s="55"/>
      <c r="E60" s="55"/>
      <c r="F60" s="55"/>
      <c r="G60" s="55"/>
      <c r="H60" s="58"/>
      <c r="I60" s="76"/>
    </row>
    <row r="61" spans="1:9" ht="15" customHeight="1" x14ac:dyDescent="0.35">
      <c r="A61" s="85">
        <v>6890</v>
      </c>
      <c r="B61" s="52" t="s">
        <v>375</v>
      </c>
      <c r="C61" s="86">
        <f>SUM(C62:C63)</f>
        <v>7360</v>
      </c>
      <c r="D61" s="86">
        <f t="shared" ref="D61:G61" si="1">SUM(D62:D63)</f>
        <v>0</v>
      </c>
      <c r="E61" s="86">
        <f t="shared" si="1"/>
        <v>0</v>
      </c>
      <c r="F61" s="86">
        <f t="shared" si="1"/>
        <v>0</v>
      </c>
      <c r="G61" s="86">
        <f t="shared" si="1"/>
        <v>0</v>
      </c>
      <c r="H61" s="87">
        <f>SUM(C61:G61)</f>
        <v>7360</v>
      </c>
      <c r="I61" s="76"/>
    </row>
    <row r="62" spans="1:9" ht="15" customHeight="1" x14ac:dyDescent="0.35">
      <c r="A62" s="101" t="s">
        <v>376</v>
      </c>
      <c r="B62" s="70" t="s">
        <v>335</v>
      </c>
      <c r="C62" s="90">
        <v>625</v>
      </c>
      <c r="D62" s="90"/>
      <c r="E62" s="90"/>
      <c r="F62" s="90"/>
      <c r="G62" s="90"/>
      <c r="H62" s="102"/>
      <c r="I62" s="76">
        <v>45614</v>
      </c>
    </row>
    <row r="63" spans="1:9" ht="15" customHeight="1" x14ac:dyDescent="0.35">
      <c r="A63" s="101"/>
      <c r="B63" s="72" t="s">
        <v>363</v>
      </c>
      <c r="C63" s="91">
        <v>6735</v>
      </c>
      <c r="D63" s="91"/>
      <c r="E63" s="91"/>
      <c r="F63" s="91"/>
      <c r="G63" s="91"/>
      <c r="H63" s="103"/>
      <c r="I63" s="76">
        <v>45995</v>
      </c>
    </row>
    <row r="64" spans="1:9" ht="15" customHeight="1" x14ac:dyDescent="0.35">
      <c r="A64" s="64">
        <v>7400</v>
      </c>
      <c r="B64" s="77" t="s">
        <v>11</v>
      </c>
      <c r="C64" s="55"/>
      <c r="D64" s="55"/>
      <c r="E64" s="55"/>
      <c r="F64" s="55"/>
      <c r="G64" s="55"/>
      <c r="H64" s="58"/>
    </row>
    <row r="65" spans="1:9" ht="15" customHeight="1" x14ac:dyDescent="0.35">
      <c r="A65" s="85">
        <v>7400</v>
      </c>
      <c r="B65" s="52" t="s">
        <v>11</v>
      </c>
      <c r="C65" s="86">
        <f>SUM(C66:C75)</f>
        <v>19200</v>
      </c>
      <c r="D65" s="86">
        <f>SUM(D66:D75)</f>
        <v>0</v>
      </c>
      <c r="E65" s="86">
        <f>SUM(E66:E75)</f>
        <v>0</v>
      </c>
      <c r="F65" s="86">
        <f>SUM(F66:F75)</f>
        <v>0</v>
      </c>
      <c r="G65" s="86">
        <f>SUM(G66:G75)</f>
        <v>0</v>
      </c>
      <c r="H65" s="87">
        <f>SUM(C65:G65)</f>
        <v>19200</v>
      </c>
    </row>
    <row r="66" spans="1:9" ht="15" customHeight="1" x14ac:dyDescent="0.35">
      <c r="A66" s="266" t="s">
        <v>115</v>
      </c>
      <c r="B66" s="120" t="s">
        <v>116</v>
      </c>
      <c r="C66" s="66">
        <v>500</v>
      </c>
      <c r="D66" s="104"/>
      <c r="E66" s="104"/>
      <c r="F66" s="104"/>
      <c r="G66" s="104"/>
      <c r="H66" s="113"/>
      <c r="I66" s="76">
        <v>45409</v>
      </c>
    </row>
    <row r="67" spans="1:9" ht="15" customHeight="1" x14ac:dyDescent="0.35">
      <c r="A67" s="109" t="s">
        <v>332</v>
      </c>
      <c r="B67" s="120" t="s">
        <v>333</v>
      </c>
      <c r="C67" s="66">
        <v>18400</v>
      </c>
      <c r="D67" s="90"/>
      <c r="E67" s="90"/>
      <c r="F67" s="90"/>
      <c r="G67" s="90"/>
      <c r="H67" s="114"/>
      <c r="I67" s="76">
        <v>45614</v>
      </c>
    </row>
    <row r="68" spans="1:9" ht="15" customHeight="1" x14ac:dyDescent="0.35">
      <c r="A68" s="109" t="s">
        <v>334</v>
      </c>
      <c r="B68" s="70" t="s">
        <v>364</v>
      </c>
      <c r="C68" s="90">
        <v>300</v>
      </c>
      <c r="D68" s="90"/>
      <c r="E68" s="90"/>
      <c r="F68" s="90"/>
      <c r="G68" s="90"/>
      <c r="H68" s="114"/>
      <c r="I68" s="76">
        <v>46010</v>
      </c>
    </row>
    <row r="69" spans="1:9" ht="15" customHeight="1" x14ac:dyDescent="0.35">
      <c r="A69" s="109"/>
      <c r="B69" s="70"/>
      <c r="C69" s="90"/>
      <c r="D69" s="90"/>
      <c r="E69" s="90"/>
      <c r="F69" s="90"/>
      <c r="G69" s="90"/>
      <c r="H69" s="114"/>
      <c r="I69" s="76"/>
    </row>
    <row r="70" spans="1:9" ht="15" customHeight="1" x14ac:dyDescent="0.35">
      <c r="A70" s="109"/>
      <c r="B70" s="70"/>
      <c r="C70" s="90"/>
      <c r="D70" s="90"/>
      <c r="E70" s="90"/>
      <c r="F70" s="90"/>
      <c r="G70" s="90"/>
      <c r="H70" s="114"/>
      <c r="I70" s="76"/>
    </row>
    <row r="71" spans="1:9" ht="15" customHeight="1" x14ac:dyDescent="0.35">
      <c r="A71" s="109"/>
      <c r="C71" s="90"/>
      <c r="D71" s="90"/>
      <c r="E71" s="90"/>
      <c r="F71" s="90"/>
      <c r="G71" s="90"/>
      <c r="H71" s="114"/>
      <c r="I71" s="76"/>
    </row>
    <row r="72" spans="1:9" ht="15" customHeight="1" x14ac:dyDescent="0.35">
      <c r="A72" s="109"/>
      <c r="B72" s="70"/>
      <c r="C72" s="111"/>
      <c r="D72" s="90"/>
      <c r="E72" s="90"/>
      <c r="F72" s="90"/>
      <c r="G72" s="90"/>
      <c r="H72" s="114"/>
      <c r="I72" s="76"/>
    </row>
    <row r="73" spans="1:9" ht="15" customHeight="1" x14ac:dyDescent="0.35">
      <c r="A73" s="109"/>
      <c r="B73" s="70"/>
      <c r="C73" s="111"/>
      <c r="D73" s="90"/>
      <c r="E73" s="90"/>
      <c r="F73" s="90"/>
      <c r="G73" s="90"/>
      <c r="H73" s="114"/>
      <c r="I73" s="76"/>
    </row>
    <row r="74" spans="1:9" ht="15" customHeight="1" x14ac:dyDescent="0.35">
      <c r="A74" s="109"/>
      <c r="B74" s="193"/>
      <c r="C74" s="5"/>
      <c r="D74" s="90"/>
      <c r="E74" s="90"/>
      <c r="F74" s="90"/>
      <c r="G74" s="90"/>
      <c r="H74" s="114"/>
      <c r="I74" s="76"/>
    </row>
    <row r="75" spans="1:9" ht="15" customHeight="1" x14ac:dyDescent="0.35">
      <c r="A75" s="110"/>
      <c r="B75" s="72"/>
      <c r="C75" s="112"/>
      <c r="D75" s="91"/>
      <c r="E75" s="91"/>
      <c r="F75" s="91"/>
      <c r="G75" s="91"/>
      <c r="H75" s="115"/>
    </row>
    <row r="76" spans="1:9" ht="15" customHeight="1" x14ac:dyDescent="0.35">
      <c r="A76" s="64">
        <v>7420</v>
      </c>
      <c r="B76" s="77" t="s">
        <v>19</v>
      </c>
      <c r="C76" s="55"/>
      <c r="D76" s="55"/>
      <c r="E76" s="55"/>
      <c r="F76" s="55"/>
      <c r="G76" s="55"/>
      <c r="H76" s="58"/>
    </row>
    <row r="77" spans="1:9" ht="15" customHeight="1" x14ac:dyDescent="0.35">
      <c r="A77" s="51">
        <v>7420</v>
      </c>
      <c r="B77" s="52" t="s">
        <v>19</v>
      </c>
      <c r="C77" s="84">
        <f>SUM(C78:C88)</f>
        <v>10197</v>
      </c>
      <c r="D77" s="84">
        <f>SUM(D78:D88)</f>
        <v>0</v>
      </c>
      <c r="E77" s="84">
        <f>SUM(E78:E88)</f>
        <v>0</v>
      </c>
      <c r="F77" s="84">
        <f>SUM(F78:F88)</f>
        <v>0</v>
      </c>
      <c r="G77" s="84">
        <f>SUM(G78:G88)</f>
        <v>0</v>
      </c>
      <c r="H77" s="75">
        <f>SUM(C77:G77)</f>
        <v>10197</v>
      </c>
    </row>
    <row r="78" spans="1:9" ht="15" customHeight="1" x14ac:dyDescent="0.35">
      <c r="A78" s="116" t="s">
        <v>124</v>
      </c>
      <c r="B78" s="269" t="s">
        <v>125</v>
      </c>
      <c r="C78" s="106">
        <v>800</v>
      </c>
      <c r="D78" s="106"/>
      <c r="E78" s="106"/>
      <c r="F78" s="106"/>
      <c r="G78" s="106"/>
      <c r="H78" s="107"/>
      <c r="I78" s="76">
        <v>45363</v>
      </c>
    </row>
    <row r="79" spans="1:9" ht="15" customHeight="1" x14ac:dyDescent="0.35">
      <c r="A79" s="117" t="s">
        <v>126</v>
      </c>
      <c r="B79" s="120" t="s">
        <v>127</v>
      </c>
      <c r="C79" s="66">
        <v>1000</v>
      </c>
      <c r="D79" s="66"/>
      <c r="E79" s="66"/>
      <c r="F79" s="66"/>
      <c r="G79" s="66"/>
      <c r="H79" s="41"/>
      <c r="I79" s="76">
        <v>45370</v>
      </c>
    </row>
    <row r="80" spans="1:9" ht="15" customHeight="1" x14ac:dyDescent="0.35">
      <c r="A80" s="117" t="s">
        <v>187</v>
      </c>
      <c r="B80" s="120" t="s">
        <v>188</v>
      </c>
      <c r="C80" s="66">
        <v>2028</v>
      </c>
      <c r="D80" s="66"/>
      <c r="E80" s="66"/>
      <c r="F80" s="66"/>
      <c r="G80" s="66"/>
      <c r="H80" s="41"/>
      <c r="I80" s="76">
        <v>45426</v>
      </c>
    </row>
    <row r="81" spans="1:11" ht="15" customHeight="1" x14ac:dyDescent="0.35">
      <c r="A81" s="117" t="s">
        <v>191</v>
      </c>
      <c r="B81" s="120" t="s">
        <v>192</v>
      </c>
      <c r="C81" s="66">
        <v>239.4</v>
      </c>
      <c r="D81" s="66"/>
      <c r="E81" s="66"/>
      <c r="F81" s="66"/>
      <c r="G81" s="66"/>
      <c r="H81" s="41"/>
      <c r="I81" s="76">
        <v>45427</v>
      </c>
    </row>
    <row r="82" spans="1:11" ht="15" customHeight="1" x14ac:dyDescent="0.35">
      <c r="A82" s="283" t="s">
        <v>194</v>
      </c>
      <c r="B82" s="120" t="s">
        <v>195</v>
      </c>
      <c r="C82" s="66"/>
      <c r="D82" s="66"/>
      <c r="E82" s="66"/>
      <c r="F82" s="66"/>
      <c r="G82" s="66"/>
      <c r="H82" s="41"/>
      <c r="I82" s="76">
        <v>45433</v>
      </c>
      <c r="K82" t="s">
        <v>356</v>
      </c>
    </row>
    <row r="83" spans="1:11" ht="15" customHeight="1" x14ac:dyDescent="0.35">
      <c r="A83" s="117" t="s">
        <v>196</v>
      </c>
      <c r="B83" s="120" t="s">
        <v>204</v>
      </c>
      <c r="C83" s="66">
        <v>100</v>
      </c>
      <c r="D83" s="66"/>
      <c r="E83" s="66"/>
      <c r="F83" s="66"/>
      <c r="G83" s="66"/>
      <c r="H83" s="41"/>
      <c r="I83" s="76">
        <v>45433</v>
      </c>
    </row>
    <row r="84" spans="1:11" ht="15" customHeight="1" x14ac:dyDescent="0.35">
      <c r="A84" s="117" t="s">
        <v>243</v>
      </c>
      <c r="B84" s="120" t="s">
        <v>244</v>
      </c>
      <c r="C84" s="66">
        <v>849.5</v>
      </c>
      <c r="D84" s="66"/>
      <c r="E84" s="66"/>
      <c r="F84" s="66"/>
      <c r="G84" s="66"/>
      <c r="H84" s="41"/>
      <c r="I84" s="76">
        <v>45489</v>
      </c>
    </row>
    <row r="85" spans="1:11" ht="15" customHeight="1" x14ac:dyDescent="0.35">
      <c r="A85" s="117" t="s">
        <v>309</v>
      </c>
      <c r="B85" s="120" t="s">
        <v>310</v>
      </c>
      <c r="C85" s="66">
        <v>5180.1000000000004</v>
      </c>
      <c r="D85" s="66"/>
      <c r="E85" s="66"/>
      <c r="F85" s="66"/>
      <c r="G85" s="66"/>
      <c r="H85" s="41"/>
      <c r="I85" s="76">
        <v>45567</v>
      </c>
    </row>
    <row r="86" spans="1:11" ht="15" customHeight="1" x14ac:dyDescent="0.35">
      <c r="A86" s="117"/>
      <c r="B86" s="120"/>
      <c r="C86" s="66"/>
      <c r="D86" s="66"/>
      <c r="E86" s="66"/>
      <c r="F86" s="66"/>
      <c r="G86" s="66"/>
      <c r="H86" s="41"/>
      <c r="I86" s="76"/>
    </row>
    <row r="87" spans="1:11" ht="15" customHeight="1" x14ac:dyDescent="0.35">
      <c r="A87" s="117"/>
      <c r="B87" s="120"/>
      <c r="C87" s="5"/>
      <c r="D87" s="66"/>
      <c r="E87" s="66"/>
      <c r="F87" s="66"/>
      <c r="G87" s="66"/>
      <c r="H87" s="41"/>
      <c r="I87" s="76"/>
    </row>
    <row r="88" spans="1:11" ht="15" customHeight="1" x14ac:dyDescent="0.35">
      <c r="A88" s="279"/>
      <c r="B88" s="71"/>
      <c r="C88" s="6"/>
      <c r="D88" s="67"/>
      <c r="E88" s="67"/>
      <c r="F88" s="67"/>
      <c r="G88" s="67"/>
      <c r="H88" s="108"/>
      <c r="I88" s="76"/>
    </row>
    <row r="89" spans="1:11" ht="15" customHeight="1" x14ac:dyDescent="0.35">
      <c r="A89" s="64">
        <v>7421</v>
      </c>
      <c r="B89" s="77" t="s">
        <v>63</v>
      </c>
      <c r="C89" s="55"/>
      <c r="D89" s="55"/>
      <c r="E89" s="55"/>
      <c r="F89" s="55"/>
      <c r="G89" s="55"/>
      <c r="H89" s="58"/>
    </row>
    <row r="90" spans="1:11" ht="15" customHeight="1" x14ac:dyDescent="0.35">
      <c r="B90" s="124" t="s">
        <v>63</v>
      </c>
      <c r="C90" s="125">
        <f>SUM(C91:C119)</f>
        <v>9906</v>
      </c>
      <c r="D90" s="125">
        <f>SUM(D91:D119)</f>
        <v>0</v>
      </c>
      <c r="E90" s="125">
        <f>SUM(E91:E119)</f>
        <v>0</v>
      </c>
      <c r="F90" s="125">
        <f>SUM(F91:F119)</f>
        <v>0</v>
      </c>
      <c r="G90" s="125">
        <f>SUM(G91:G119)</f>
        <v>0</v>
      </c>
      <c r="H90" s="75">
        <f>SUM(C90:G90)</f>
        <v>9906</v>
      </c>
    </row>
    <row r="91" spans="1:11" ht="15" customHeight="1" x14ac:dyDescent="0.35">
      <c r="A91" s="121" t="s">
        <v>182</v>
      </c>
      <c r="B91" s="49" t="s">
        <v>183</v>
      </c>
      <c r="C91" s="106">
        <v>190</v>
      </c>
      <c r="D91" s="106"/>
      <c r="E91" s="66"/>
      <c r="F91" s="66"/>
      <c r="G91" s="66"/>
      <c r="H91" s="41"/>
      <c r="I91" s="76">
        <v>45414</v>
      </c>
    </row>
    <row r="92" spans="1:11" ht="15" customHeight="1" x14ac:dyDescent="0.35">
      <c r="A92" s="118" t="s">
        <v>184</v>
      </c>
      <c r="B92" s="120" t="s">
        <v>185</v>
      </c>
      <c r="C92" s="66">
        <v>250</v>
      </c>
      <c r="D92" s="66"/>
      <c r="E92" s="66"/>
      <c r="F92" s="66"/>
      <c r="G92" s="66"/>
      <c r="H92" s="41"/>
      <c r="I92" s="76">
        <v>45420</v>
      </c>
    </row>
    <row r="93" spans="1:11" ht="15" customHeight="1" x14ac:dyDescent="0.35">
      <c r="A93" s="118" t="s">
        <v>186</v>
      </c>
      <c r="B93" s="120" t="s">
        <v>225</v>
      </c>
      <c r="C93" s="66">
        <v>2250</v>
      </c>
      <c r="D93" s="66"/>
      <c r="E93" s="66"/>
      <c r="F93" s="66"/>
      <c r="G93" s="66"/>
      <c r="H93" s="41"/>
      <c r="I93" s="76">
        <v>45420</v>
      </c>
    </row>
    <row r="94" spans="1:11" ht="15" customHeight="1" x14ac:dyDescent="0.35">
      <c r="A94" s="118" t="s">
        <v>189</v>
      </c>
      <c r="B94" s="120" t="s">
        <v>190</v>
      </c>
      <c r="C94" s="66">
        <v>210</v>
      </c>
      <c r="D94" s="66"/>
      <c r="E94" s="66"/>
      <c r="F94" s="66"/>
      <c r="G94" s="66"/>
      <c r="H94" s="41"/>
      <c r="I94" s="76">
        <v>45427</v>
      </c>
    </row>
    <row r="95" spans="1:11" ht="15" customHeight="1" x14ac:dyDescent="0.35">
      <c r="A95" s="118" t="s">
        <v>198</v>
      </c>
      <c r="B95" s="120" t="s">
        <v>197</v>
      </c>
      <c r="C95" s="66">
        <v>210</v>
      </c>
      <c r="D95" s="66"/>
      <c r="E95" s="66"/>
      <c r="F95" s="66"/>
      <c r="G95" s="66"/>
      <c r="H95" s="41"/>
      <c r="I95" s="76">
        <v>45435</v>
      </c>
    </row>
    <row r="96" spans="1:11" ht="15" customHeight="1" x14ac:dyDescent="0.35">
      <c r="A96" s="118" t="s">
        <v>199</v>
      </c>
      <c r="B96" s="120" t="s">
        <v>200</v>
      </c>
      <c r="C96" s="66">
        <v>893</v>
      </c>
      <c r="D96" s="66"/>
      <c r="E96" s="66"/>
      <c r="F96" s="66"/>
      <c r="G96" s="66"/>
      <c r="H96" s="41"/>
      <c r="I96" s="76">
        <v>45435</v>
      </c>
    </row>
    <row r="97" spans="1:9" ht="15" customHeight="1" x14ac:dyDescent="0.35">
      <c r="A97" s="118" t="s">
        <v>201</v>
      </c>
      <c r="B97" s="120" t="s">
        <v>190</v>
      </c>
      <c r="C97" s="66">
        <v>140</v>
      </c>
      <c r="D97" s="66"/>
      <c r="E97" s="66"/>
      <c r="F97" s="66"/>
      <c r="G97" s="66"/>
      <c r="H97" s="41"/>
      <c r="I97" s="76">
        <v>45442</v>
      </c>
    </row>
    <row r="98" spans="1:9" ht="15" customHeight="1" x14ac:dyDescent="0.35">
      <c r="A98" s="118" t="s">
        <v>202</v>
      </c>
      <c r="B98" s="120" t="s">
        <v>203</v>
      </c>
      <c r="C98" s="66">
        <v>329</v>
      </c>
      <c r="D98" s="66"/>
      <c r="E98" s="66"/>
      <c r="F98" s="66"/>
      <c r="G98" s="66"/>
      <c r="H98" s="41"/>
      <c r="I98" s="76">
        <v>45442</v>
      </c>
    </row>
    <row r="99" spans="1:9" ht="15" customHeight="1" x14ac:dyDescent="0.35">
      <c r="A99" s="118" t="s">
        <v>213</v>
      </c>
      <c r="B99" s="120" t="s">
        <v>214</v>
      </c>
      <c r="C99" s="66">
        <v>200</v>
      </c>
      <c r="D99" s="66"/>
      <c r="E99" s="66"/>
      <c r="F99" s="66"/>
      <c r="G99" s="66"/>
      <c r="H99" s="41"/>
      <c r="I99" s="76">
        <v>45454</v>
      </c>
    </row>
    <row r="100" spans="1:9" ht="15" customHeight="1" x14ac:dyDescent="0.35">
      <c r="A100" s="118" t="s">
        <v>215</v>
      </c>
      <c r="B100" s="120" t="s">
        <v>225</v>
      </c>
      <c r="C100" s="66">
        <v>434</v>
      </c>
      <c r="D100" s="66"/>
      <c r="E100" s="66"/>
      <c r="F100" s="66"/>
      <c r="G100" s="66"/>
      <c r="H100" s="41"/>
      <c r="I100" s="76">
        <v>45457</v>
      </c>
    </row>
    <row r="101" spans="1:9" ht="15" customHeight="1" x14ac:dyDescent="0.35">
      <c r="A101" s="118" t="s">
        <v>223</v>
      </c>
      <c r="B101" s="120" t="s">
        <v>224</v>
      </c>
      <c r="C101" s="66">
        <v>270</v>
      </c>
      <c r="D101" s="66"/>
      <c r="E101" s="66"/>
      <c r="F101" s="66"/>
      <c r="G101" s="66"/>
      <c r="H101" s="41"/>
      <c r="I101" s="76">
        <v>45461</v>
      </c>
    </row>
    <row r="102" spans="1:9" ht="15" customHeight="1" x14ac:dyDescent="0.35">
      <c r="A102" s="118" t="s">
        <v>229</v>
      </c>
      <c r="B102" s="120" t="s">
        <v>228</v>
      </c>
      <c r="C102" s="66">
        <v>280</v>
      </c>
      <c r="D102" s="66"/>
      <c r="E102" s="66"/>
      <c r="F102" s="66"/>
      <c r="G102" s="66"/>
      <c r="H102" s="41"/>
      <c r="I102" s="76">
        <v>45464</v>
      </c>
    </row>
    <row r="103" spans="1:9" ht="15" customHeight="1" x14ac:dyDescent="0.35">
      <c r="A103" s="118" t="s">
        <v>237</v>
      </c>
      <c r="B103" s="120" t="s">
        <v>238</v>
      </c>
      <c r="C103" s="66">
        <v>160</v>
      </c>
      <c r="D103" s="66"/>
      <c r="E103" s="66"/>
      <c r="F103" s="66"/>
      <c r="G103" s="66"/>
      <c r="H103" s="41"/>
      <c r="I103" s="76">
        <v>45476</v>
      </c>
    </row>
    <row r="104" spans="1:9" ht="15" customHeight="1" x14ac:dyDescent="0.35">
      <c r="A104" s="118" t="s">
        <v>239</v>
      </c>
      <c r="B104" s="120" t="s">
        <v>240</v>
      </c>
      <c r="C104" s="66">
        <v>664</v>
      </c>
      <c r="D104" s="66"/>
      <c r="E104" s="66"/>
      <c r="F104" s="66"/>
      <c r="G104" s="66"/>
      <c r="H104" s="41"/>
      <c r="I104" s="76">
        <v>45476</v>
      </c>
    </row>
    <row r="105" spans="1:9" ht="15" customHeight="1" x14ac:dyDescent="0.35">
      <c r="A105" s="118" t="s">
        <v>241</v>
      </c>
      <c r="B105" s="120" t="s">
        <v>190</v>
      </c>
      <c r="C105" s="66">
        <v>250</v>
      </c>
      <c r="D105" s="66"/>
      <c r="E105" s="66"/>
      <c r="F105" s="66"/>
      <c r="G105" s="66"/>
      <c r="H105" s="41"/>
      <c r="I105" s="76">
        <v>45483</v>
      </c>
    </row>
    <row r="106" spans="1:9" ht="15" customHeight="1" x14ac:dyDescent="0.35">
      <c r="A106" s="118" t="s">
        <v>245</v>
      </c>
      <c r="B106" s="120" t="s">
        <v>190</v>
      </c>
      <c r="C106" s="66">
        <v>180</v>
      </c>
      <c r="D106" s="66"/>
      <c r="E106" s="66"/>
      <c r="F106" s="66"/>
      <c r="G106" s="66"/>
      <c r="H106" s="41"/>
      <c r="I106" s="76">
        <v>45490</v>
      </c>
    </row>
    <row r="107" spans="1:9" ht="15" customHeight="1" x14ac:dyDescent="0.35">
      <c r="A107" s="118" t="s">
        <v>249</v>
      </c>
      <c r="B107" s="120" t="s">
        <v>246</v>
      </c>
      <c r="C107" s="66">
        <v>488</v>
      </c>
      <c r="D107" s="66"/>
      <c r="E107" s="66"/>
      <c r="F107" s="66"/>
      <c r="G107" s="66"/>
      <c r="H107" s="41"/>
      <c r="I107" s="76">
        <v>45499</v>
      </c>
    </row>
    <row r="108" spans="1:9" ht="15" customHeight="1" x14ac:dyDescent="0.35">
      <c r="A108" s="118" t="s">
        <v>261</v>
      </c>
      <c r="B108" s="120" t="s">
        <v>270</v>
      </c>
      <c r="C108" s="66">
        <v>460</v>
      </c>
      <c r="D108" s="66"/>
      <c r="E108" s="66"/>
      <c r="F108" s="66"/>
      <c r="G108" s="66"/>
      <c r="H108" s="41"/>
      <c r="I108" s="76">
        <v>45504</v>
      </c>
    </row>
    <row r="109" spans="1:9" ht="15" customHeight="1" x14ac:dyDescent="0.35">
      <c r="A109" s="118" t="s">
        <v>262</v>
      </c>
      <c r="B109" s="120" t="s">
        <v>269</v>
      </c>
      <c r="C109" s="66">
        <v>320</v>
      </c>
      <c r="D109" s="66"/>
      <c r="E109" s="66"/>
      <c r="F109" s="66"/>
      <c r="G109" s="66"/>
      <c r="H109" s="41"/>
      <c r="I109" s="76">
        <v>45504</v>
      </c>
    </row>
    <row r="110" spans="1:9" ht="15" customHeight="1" x14ac:dyDescent="0.35">
      <c r="A110" s="118" t="s">
        <v>274</v>
      </c>
      <c r="B110" s="120" t="s">
        <v>275</v>
      </c>
      <c r="C110" s="66">
        <v>115</v>
      </c>
      <c r="D110" s="66"/>
      <c r="E110" s="66"/>
      <c r="F110" s="66"/>
      <c r="G110" s="66"/>
      <c r="H110" s="41"/>
      <c r="I110" s="76">
        <v>45509</v>
      </c>
    </row>
    <row r="111" spans="1:9" ht="15" customHeight="1" x14ac:dyDescent="0.35">
      <c r="A111" s="118" t="s">
        <v>276</v>
      </c>
      <c r="B111" s="120" t="s">
        <v>240</v>
      </c>
      <c r="C111" s="66">
        <v>208</v>
      </c>
      <c r="D111" s="66"/>
      <c r="E111" s="66"/>
      <c r="F111" s="66"/>
      <c r="G111" s="66"/>
      <c r="H111" s="41"/>
      <c r="I111" s="76">
        <v>45511</v>
      </c>
    </row>
    <row r="112" spans="1:9" ht="15" customHeight="1" x14ac:dyDescent="0.35">
      <c r="A112" s="118" t="s">
        <v>278</v>
      </c>
      <c r="B112" s="120" t="s">
        <v>277</v>
      </c>
      <c r="C112" s="66">
        <v>250</v>
      </c>
      <c r="D112" s="66"/>
      <c r="E112" s="66"/>
      <c r="F112" s="66"/>
      <c r="G112" s="66"/>
      <c r="H112" s="41"/>
      <c r="I112" s="76">
        <v>45511</v>
      </c>
    </row>
    <row r="113" spans="1:9" ht="15" customHeight="1" x14ac:dyDescent="0.35">
      <c r="A113" s="118" t="s">
        <v>280</v>
      </c>
      <c r="B113" s="120" t="s">
        <v>279</v>
      </c>
      <c r="C113" s="66">
        <v>225</v>
      </c>
      <c r="D113" s="66"/>
      <c r="E113" s="66"/>
      <c r="F113" s="66"/>
      <c r="G113" s="66"/>
      <c r="H113" s="41"/>
      <c r="I113" s="76">
        <v>45518</v>
      </c>
    </row>
    <row r="114" spans="1:9" ht="15" customHeight="1" x14ac:dyDescent="0.35">
      <c r="A114" s="118" t="s">
        <v>281</v>
      </c>
      <c r="B114" s="120" t="s">
        <v>183</v>
      </c>
      <c r="C114" s="5">
        <v>210</v>
      </c>
      <c r="D114" s="66"/>
      <c r="E114" s="66"/>
      <c r="F114" s="66"/>
      <c r="G114" s="66"/>
      <c r="H114" s="41"/>
      <c r="I114" s="76">
        <v>45518</v>
      </c>
    </row>
    <row r="115" spans="1:9" ht="15" customHeight="1" x14ac:dyDescent="0.35">
      <c r="A115" s="118" t="s">
        <v>284</v>
      </c>
      <c r="B115" s="120" t="s">
        <v>190</v>
      </c>
      <c r="C115" s="5">
        <v>140</v>
      </c>
      <c r="D115" s="66"/>
      <c r="E115" s="66"/>
      <c r="F115" s="66"/>
      <c r="G115" s="66"/>
      <c r="H115" s="41"/>
      <c r="I115" s="76">
        <v>45526</v>
      </c>
    </row>
    <row r="116" spans="1:9" ht="15" customHeight="1" x14ac:dyDescent="0.35">
      <c r="A116" s="118" t="s">
        <v>285</v>
      </c>
      <c r="B116" s="120" t="s">
        <v>288</v>
      </c>
      <c r="C116" s="5">
        <v>180</v>
      </c>
      <c r="D116" s="66"/>
      <c r="E116" s="66"/>
      <c r="F116" s="66"/>
      <c r="G116" s="66"/>
      <c r="H116" s="41"/>
      <c r="I116" s="76">
        <v>45532</v>
      </c>
    </row>
    <row r="117" spans="1:9" ht="15" customHeight="1" x14ac:dyDescent="0.35">
      <c r="A117" s="118" t="s">
        <v>286</v>
      </c>
      <c r="B117" s="120" t="s">
        <v>277</v>
      </c>
      <c r="C117" s="5">
        <v>110</v>
      </c>
      <c r="D117" s="66"/>
      <c r="E117" s="66"/>
      <c r="F117" s="66"/>
      <c r="G117" s="66"/>
      <c r="H117" s="41"/>
      <c r="I117" s="76">
        <v>45539</v>
      </c>
    </row>
    <row r="118" spans="1:9" ht="15" customHeight="1" x14ac:dyDescent="0.35">
      <c r="A118" s="118" t="s">
        <v>287</v>
      </c>
      <c r="B118" s="120" t="s">
        <v>238</v>
      </c>
      <c r="C118" s="5">
        <v>290</v>
      </c>
      <c r="D118" s="66"/>
      <c r="E118" s="66"/>
      <c r="F118" s="66"/>
      <c r="G118" s="66"/>
      <c r="H118" s="41"/>
      <c r="I118" s="76">
        <v>45555</v>
      </c>
    </row>
    <row r="119" spans="1:9" ht="15" customHeight="1" x14ac:dyDescent="0.35">
      <c r="A119" s="118"/>
      <c r="B119" s="120"/>
      <c r="C119" s="5"/>
      <c r="D119" s="66"/>
      <c r="E119" s="66"/>
      <c r="F119" s="66"/>
      <c r="G119" s="66"/>
      <c r="H119" s="41"/>
      <c r="I119" s="76"/>
    </row>
    <row r="120" spans="1:9" ht="15" customHeight="1" x14ac:dyDescent="0.35">
      <c r="A120" s="64">
        <v>7500</v>
      </c>
      <c r="B120" s="77" t="s">
        <v>64</v>
      </c>
      <c r="C120" s="220"/>
      <c r="D120" s="220"/>
      <c r="E120" s="220"/>
      <c r="F120" s="220"/>
      <c r="G120" s="220"/>
      <c r="H120" s="58"/>
      <c r="I120" s="76"/>
    </row>
    <row r="121" spans="1:9" ht="15" customHeight="1" x14ac:dyDescent="0.35">
      <c r="A121" s="126">
        <v>7500</v>
      </c>
      <c r="B121" s="124" t="s">
        <v>64</v>
      </c>
      <c r="C121" s="221">
        <f>SUM(C122:C125)</f>
        <v>7882</v>
      </c>
      <c r="D121" s="221">
        <f>SUM(D122:D125)</f>
        <v>0</v>
      </c>
      <c r="E121" s="221">
        <f>SUM(E122:E125)</f>
        <v>0</v>
      </c>
      <c r="F121" s="221">
        <f>SUM(F122:F125)</f>
        <v>0</v>
      </c>
      <c r="G121" s="221">
        <f>SUM(G122:G125)</f>
        <v>0</v>
      </c>
      <c r="H121" s="75">
        <f>SUM(C121:G121)</f>
        <v>7882</v>
      </c>
      <c r="I121" s="76"/>
    </row>
    <row r="122" spans="1:9" ht="15" customHeight="1" x14ac:dyDescent="0.35">
      <c r="A122" s="118" t="s">
        <v>121</v>
      </c>
      <c r="B122" s="120" t="s">
        <v>122</v>
      </c>
      <c r="C122" s="66">
        <v>1787</v>
      </c>
      <c r="D122" s="66"/>
      <c r="E122" s="66"/>
      <c r="F122" s="66"/>
      <c r="G122" s="66"/>
      <c r="H122" s="41"/>
      <c r="I122" s="76">
        <v>45358</v>
      </c>
    </row>
    <row r="123" spans="1:9" ht="15" customHeight="1" x14ac:dyDescent="0.35">
      <c r="A123" s="118" t="s">
        <v>352</v>
      </c>
      <c r="B123" s="120" t="s">
        <v>353</v>
      </c>
      <c r="C123" s="66">
        <v>6095</v>
      </c>
      <c r="D123" s="66"/>
      <c r="E123" s="66"/>
      <c r="F123" s="66"/>
      <c r="G123" s="66"/>
      <c r="H123" s="41"/>
      <c r="I123" s="76">
        <v>45630</v>
      </c>
    </row>
    <row r="124" spans="1:9" ht="15" customHeight="1" x14ac:dyDescent="0.35">
      <c r="A124" s="118"/>
      <c r="B124" s="120"/>
      <c r="C124" s="66"/>
      <c r="D124" s="66"/>
      <c r="E124" s="66"/>
      <c r="F124" s="66"/>
      <c r="G124" s="66"/>
      <c r="H124" s="41"/>
      <c r="I124" s="76"/>
    </row>
    <row r="125" spans="1:9" ht="15" customHeight="1" x14ac:dyDescent="0.35">
      <c r="A125" s="119"/>
      <c r="B125" s="122"/>
      <c r="C125" s="6"/>
      <c r="D125" s="67"/>
      <c r="E125" s="67"/>
      <c r="F125" s="67"/>
      <c r="G125" s="67"/>
      <c r="H125" s="108"/>
    </row>
    <row r="126" spans="1:9" ht="15" customHeight="1" x14ac:dyDescent="0.35">
      <c r="A126" s="64">
        <v>7790</v>
      </c>
      <c r="B126" s="77" t="s">
        <v>51</v>
      </c>
      <c r="C126" s="55">
        <f>C127+C152+C158</f>
        <v>41715.979999999996</v>
      </c>
      <c r="D126" s="55">
        <f>D127+D152+D158</f>
        <v>0</v>
      </c>
      <c r="E126" s="55">
        <f>E127+E152+E158</f>
        <v>0</v>
      </c>
      <c r="F126" s="55">
        <f>F127+F152+F158</f>
        <v>1463</v>
      </c>
      <c r="G126" s="55">
        <f>G127+G152+G158</f>
        <v>425.1</v>
      </c>
      <c r="H126" s="58">
        <f>SUM(C126:G126)</f>
        <v>43604.079999999994</v>
      </c>
    </row>
    <row r="127" spans="1:9" ht="15" customHeight="1" x14ac:dyDescent="0.35">
      <c r="B127" s="52" t="s">
        <v>51</v>
      </c>
      <c r="C127" s="84">
        <f>SUM(C128:C151)</f>
        <v>28467.18</v>
      </c>
      <c r="D127" s="84">
        <f>SUM(D128:D151)</f>
        <v>0</v>
      </c>
      <c r="E127" s="84">
        <f>SUM(E128:E151)</f>
        <v>0</v>
      </c>
      <c r="F127" s="84">
        <f>SUM(F128:F151)</f>
        <v>1463</v>
      </c>
      <c r="G127" s="84">
        <f>SUM(G128:G151)</f>
        <v>425.1</v>
      </c>
      <c r="H127" s="75"/>
    </row>
    <row r="128" spans="1:9" ht="15" customHeight="1" x14ac:dyDescent="0.35">
      <c r="A128" s="116" t="s">
        <v>110</v>
      </c>
      <c r="B128" s="70" t="s">
        <v>118</v>
      </c>
      <c r="C128" s="90">
        <v>352.15</v>
      </c>
      <c r="D128" s="66"/>
      <c r="E128" s="66"/>
      <c r="F128" s="66"/>
      <c r="G128" s="66"/>
      <c r="H128" s="41"/>
      <c r="I128" s="76">
        <v>45304</v>
      </c>
    </row>
    <row r="129" spans="1:9" ht="15" customHeight="1" x14ac:dyDescent="0.35">
      <c r="A129" s="117" t="s">
        <v>117</v>
      </c>
      <c r="B129" s="49" t="s">
        <v>148</v>
      </c>
      <c r="C129" s="66">
        <v>511.6</v>
      </c>
      <c r="D129" s="66"/>
      <c r="E129" s="66"/>
      <c r="F129" s="66"/>
      <c r="G129" s="66"/>
      <c r="H129" s="41"/>
      <c r="I129" s="76">
        <v>45349</v>
      </c>
    </row>
    <row r="130" spans="1:9" ht="15" customHeight="1" x14ac:dyDescent="0.35">
      <c r="A130" s="117" t="s">
        <v>128</v>
      </c>
      <c r="B130" s="49" t="s">
        <v>129</v>
      </c>
      <c r="C130" s="66">
        <v>97.85</v>
      </c>
      <c r="D130" s="66"/>
      <c r="E130" s="66"/>
      <c r="F130" s="66"/>
      <c r="G130" s="66"/>
      <c r="H130" s="41"/>
      <c r="I130" s="76">
        <v>45370</v>
      </c>
    </row>
    <row r="131" spans="1:9" ht="15" customHeight="1" x14ac:dyDescent="0.35">
      <c r="A131" s="117" t="s">
        <v>156</v>
      </c>
      <c r="B131" s="49" t="s">
        <v>157</v>
      </c>
      <c r="C131" s="66">
        <v>10000</v>
      </c>
      <c r="D131" s="66"/>
      <c r="E131" s="66"/>
      <c r="F131" s="66"/>
      <c r="G131" s="66"/>
      <c r="H131" s="41"/>
      <c r="I131" s="76">
        <v>45384</v>
      </c>
    </row>
    <row r="132" spans="1:9" ht="15" customHeight="1" x14ac:dyDescent="0.35">
      <c r="A132" s="117" t="s">
        <v>170</v>
      </c>
      <c r="B132" s="49" t="s">
        <v>177</v>
      </c>
      <c r="C132" s="66">
        <v>204.75</v>
      </c>
      <c r="D132" s="66"/>
      <c r="E132" s="66"/>
      <c r="F132" s="66"/>
      <c r="G132" s="66"/>
      <c r="H132" s="41"/>
      <c r="I132" s="76">
        <v>45406</v>
      </c>
    </row>
    <row r="133" spans="1:9" ht="15" customHeight="1" x14ac:dyDescent="0.35">
      <c r="A133" s="117" t="s">
        <v>171</v>
      </c>
      <c r="B133" s="49" t="s">
        <v>372</v>
      </c>
      <c r="C133" s="66">
        <v>133.85</v>
      </c>
      <c r="D133" s="66"/>
      <c r="E133" s="66"/>
      <c r="F133" s="66"/>
      <c r="G133" s="66"/>
      <c r="H133" s="41"/>
      <c r="I133" s="76">
        <v>45408</v>
      </c>
    </row>
    <row r="134" spans="1:9" ht="15" customHeight="1" x14ac:dyDescent="0.35">
      <c r="A134" s="117" t="s">
        <v>174</v>
      </c>
      <c r="B134" s="49" t="s">
        <v>218</v>
      </c>
      <c r="C134" s="66">
        <v>188.1</v>
      </c>
      <c r="D134" s="66"/>
      <c r="E134" s="66"/>
      <c r="F134" s="66"/>
      <c r="G134" s="66"/>
      <c r="H134" s="41"/>
      <c r="I134" s="76">
        <v>45461</v>
      </c>
    </row>
    <row r="135" spans="1:9" ht="15" customHeight="1" x14ac:dyDescent="0.35">
      <c r="A135" s="117" t="s">
        <v>242</v>
      </c>
      <c r="B135" s="49" t="s">
        <v>218</v>
      </c>
      <c r="C135" s="66">
        <v>180.8</v>
      </c>
      <c r="D135" s="66"/>
      <c r="E135" s="66"/>
      <c r="F135" s="66"/>
      <c r="G135" s="66"/>
      <c r="H135" s="41"/>
      <c r="I135" s="76">
        <v>45489</v>
      </c>
    </row>
    <row r="136" spans="1:9" ht="15" customHeight="1" x14ac:dyDescent="0.35">
      <c r="A136" s="117" t="s">
        <v>247</v>
      </c>
      <c r="B136" s="49" t="s">
        <v>248</v>
      </c>
      <c r="C136" s="66">
        <v>208</v>
      </c>
      <c r="D136" s="66"/>
      <c r="E136" s="66"/>
      <c r="F136" s="66"/>
      <c r="G136" s="66"/>
      <c r="H136" s="41"/>
      <c r="I136" s="76">
        <v>45489</v>
      </c>
    </row>
    <row r="137" spans="1:9" ht="15" customHeight="1" x14ac:dyDescent="0.35">
      <c r="A137" s="117" t="s">
        <v>253</v>
      </c>
      <c r="B137" s="49" t="s">
        <v>257</v>
      </c>
      <c r="C137" s="66">
        <v>109.9</v>
      </c>
      <c r="D137" s="66"/>
      <c r="E137" s="66"/>
      <c r="F137" s="66"/>
      <c r="G137" s="66"/>
      <c r="H137" s="41"/>
      <c r="I137" s="76">
        <v>45502</v>
      </c>
    </row>
    <row r="138" spans="1:9" ht="15" customHeight="1" x14ac:dyDescent="0.35">
      <c r="A138" s="117" t="s">
        <v>254</v>
      </c>
      <c r="B138" s="49" t="s">
        <v>258</v>
      </c>
      <c r="C138" s="66">
        <v>367.1</v>
      </c>
      <c r="D138" s="66"/>
      <c r="E138" s="66"/>
      <c r="F138" s="66"/>
      <c r="G138" s="66"/>
      <c r="H138" s="41"/>
      <c r="I138" s="76">
        <v>45502</v>
      </c>
    </row>
    <row r="139" spans="1:9" ht="15" customHeight="1" x14ac:dyDescent="0.35">
      <c r="A139" s="117" t="s">
        <v>255</v>
      </c>
      <c r="B139" s="49" t="s">
        <v>259</v>
      </c>
      <c r="C139" s="66">
        <v>242.53</v>
      </c>
      <c r="D139" s="66"/>
      <c r="E139" s="66"/>
      <c r="F139" s="66"/>
      <c r="G139" s="66"/>
      <c r="H139" s="41"/>
      <c r="I139" s="76">
        <v>45502</v>
      </c>
    </row>
    <row r="140" spans="1:9" ht="15" customHeight="1" x14ac:dyDescent="0.35">
      <c r="A140" s="117" t="s">
        <v>256</v>
      </c>
      <c r="B140" s="49" t="s">
        <v>259</v>
      </c>
      <c r="C140" s="66">
        <v>4254.07</v>
      </c>
      <c r="D140" s="66"/>
      <c r="E140" s="66"/>
      <c r="F140" s="66"/>
      <c r="G140" s="66"/>
      <c r="H140" s="41"/>
      <c r="I140" s="76">
        <v>45502</v>
      </c>
    </row>
    <row r="141" spans="1:9" ht="15" customHeight="1" x14ac:dyDescent="0.35">
      <c r="A141" s="117" t="s">
        <v>267</v>
      </c>
      <c r="B141" s="49" t="s">
        <v>268</v>
      </c>
      <c r="C141" s="66">
        <v>1335</v>
      </c>
      <c r="D141" s="66"/>
      <c r="E141" s="66"/>
      <c r="F141" s="66"/>
      <c r="G141" s="66"/>
      <c r="H141" s="41"/>
      <c r="I141" s="76">
        <v>45504</v>
      </c>
    </row>
    <row r="142" spans="1:9" ht="15" customHeight="1" x14ac:dyDescent="0.35">
      <c r="A142" s="117" t="s">
        <v>302</v>
      </c>
      <c r="B142" s="49" t="s">
        <v>303</v>
      </c>
      <c r="C142" s="66">
        <v>3074</v>
      </c>
      <c r="D142" s="66"/>
      <c r="E142" s="66"/>
      <c r="F142" s="66"/>
      <c r="G142" s="66"/>
      <c r="H142" s="41"/>
      <c r="I142" s="76">
        <v>45566</v>
      </c>
    </row>
    <row r="143" spans="1:9" ht="15" customHeight="1" x14ac:dyDescent="0.35">
      <c r="A143" s="117" t="s">
        <v>304</v>
      </c>
      <c r="B143" s="49" t="s">
        <v>305</v>
      </c>
      <c r="C143" s="66">
        <v>6753.88</v>
      </c>
      <c r="D143" s="66"/>
      <c r="E143" s="66"/>
      <c r="F143" s="66"/>
      <c r="G143" s="66"/>
      <c r="H143" s="41"/>
      <c r="I143" s="76">
        <v>45581</v>
      </c>
    </row>
    <row r="144" spans="1:9" ht="15" customHeight="1" x14ac:dyDescent="0.35">
      <c r="A144" s="117" t="s">
        <v>311</v>
      </c>
      <c r="B144" s="49" t="s">
        <v>312</v>
      </c>
      <c r="C144" s="66">
        <v>212</v>
      </c>
      <c r="D144" s="66"/>
      <c r="E144" s="66"/>
      <c r="F144" s="66"/>
      <c r="G144" s="66"/>
      <c r="H144" s="41"/>
      <c r="I144" s="76">
        <v>45595</v>
      </c>
    </row>
    <row r="145" spans="1:9" ht="15" customHeight="1" x14ac:dyDescent="0.35">
      <c r="A145" s="117" t="s">
        <v>321</v>
      </c>
      <c r="B145" s="49" t="s">
        <v>322</v>
      </c>
      <c r="C145" s="66">
        <v>241.6</v>
      </c>
      <c r="D145" s="66"/>
      <c r="E145" s="66"/>
      <c r="F145" s="66"/>
      <c r="G145" s="66"/>
      <c r="H145" s="41"/>
      <c r="I145" s="76">
        <v>45601</v>
      </c>
    </row>
    <row r="146" spans="1:9" ht="15" customHeight="1" x14ac:dyDescent="0.35">
      <c r="A146" s="117" t="s">
        <v>326</v>
      </c>
      <c r="B146" s="49" t="s">
        <v>327</v>
      </c>
      <c r="C146" s="66"/>
      <c r="D146" s="66"/>
      <c r="E146" s="66"/>
      <c r="F146" s="66"/>
      <c r="G146" s="66">
        <v>159.1</v>
      </c>
      <c r="H146" s="41"/>
      <c r="I146" s="76">
        <v>45608</v>
      </c>
    </row>
    <row r="147" spans="1:9" ht="15" customHeight="1" x14ac:dyDescent="0.35">
      <c r="A147" s="117" t="s">
        <v>340</v>
      </c>
      <c r="B147" s="49" t="s">
        <v>341</v>
      </c>
      <c r="C147" s="66"/>
      <c r="D147" s="66"/>
      <c r="E147" s="66"/>
      <c r="F147" s="66"/>
      <c r="G147" s="66">
        <v>266</v>
      </c>
      <c r="H147" s="41"/>
      <c r="I147" s="76">
        <v>45628</v>
      </c>
    </row>
    <row r="148" spans="1:9" ht="15" customHeight="1" x14ac:dyDescent="0.35">
      <c r="A148" s="117" t="s">
        <v>348</v>
      </c>
      <c r="B148" s="49" t="s">
        <v>349</v>
      </c>
      <c r="C148" s="5"/>
      <c r="D148" s="66"/>
      <c r="E148" s="66"/>
      <c r="F148" s="66">
        <v>1463</v>
      </c>
      <c r="G148" s="66"/>
      <c r="H148" s="41"/>
      <c r="I148" s="76">
        <v>45629</v>
      </c>
    </row>
    <row r="149" spans="1:9" ht="15" customHeight="1" x14ac:dyDescent="0.35">
      <c r="A149" s="117"/>
      <c r="B149" s="49"/>
      <c r="C149" s="5"/>
      <c r="D149" s="66"/>
      <c r="E149" s="66"/>
      <c r="F149" s="66"/>
      <c r="G149" s="66"/>
      <c r="H149" s="41"/>
      <c r="I149" s="76"/>
    </row>
    <row r="150" spans="1:9" ht="15" customHeight="1" x14ac:dyDescent="0.35">
      <c r="B150" s="193"/>
      <c r="C150" s="111"/>
      <c r="D150" s="127"/>
      <c r="E150" s="66"/>
      <c r="F150" s="127"/>
      <c r="G150" s="127"/>
      <c r="H150" s="41"/>
      <c r="I150" s="76"/>
    </row>
    <row r="151" spans="1:9" ht="15" customHeight="1" x14ac:dyDescent="0.35">
      <c r="A151" s="279"/>
      <c r="B151" s="193"/>
      <c r="C151" s="6"/>
      <c r="D151" s="66"/>
      <c r="E151" s="66"/>
      <c r="F151" s="66"/>
      <c r="G151" s="66"/>
      <c r="H151" s="41"/>
      <c r="I151" s="76"/>
    </row>
    <row r="152" spans="1:9" ht="15" customHeight="1" x14ac:dyDescent="0.35">
      <c r="A152" s="118">
        <v>7791</v>
      </c>
      <c r="B152" s="52" t="s">
        <v>18</v>
      </c>
      <c r="C152" s="84">
        <f>SUM(C153:C157)</f>
        <v>13248.8</v>
      </c>
      <c r="D152" s="84">
        <f>SUM(D153:D157)</f>
        <v>0</v>
      </c>
      <c r="E152" s="84">
        <f t="shared" ref="E152:G152" si="2">SUM(E153:E157)</f>
        <v>0</v>
      </c>
      <c r="F152" s="84">
        <f t="shared" si="2"/>
        <v>0</v>
      </c>
      <c r="G152" s="84">
        <f t="shared" si="2"/>
        <v>0</v>
      </c>
      <c r="H152" s="75"/>
      <c r="I152" s="76"/>
    </row>
    <row r="153" spans="1:9" ht="15" customHeight="1" x14ac:dyDescent="0.35">
      <c r="A153" s="121" t="s">
        <v>219</v>
      </c>
      <c r="B153" s="120" t="s">
        <v>175</v>
      </c>
      <c r="C153" s="66">
        <v>251.8</v>
      </c>
      <c r="D153" s="66"/>
      <c r="E153" s="127"/>
      <c r="F153" s="66"/>
      <c r="G153" s="66"/>
      <c r="H153" s="127"/>
      <c r="I153" s="76">
        <v>45408</v>
      </c>
    </row>
    <row r="154" spans="1:9" ht="15" customHeight="1" x14ac:dyDescent="0.35">
      <c r="A154" s="118" t="s">
        <v>220</v>
      </c>
      <c r="B154" s="120" t="s">
        <v>176</v>
      </c>
      <c r="C154" s="66">
        <v>1797</v>
      </c>
      <c r="D154" s="66"/>
      <c r="E154" s="127"/>
      <c r="F154" s="66"/>
      <c r="G154" s="66"/>
      <c r="H154" s="127"/>
      <c r="I154" s="76">
        <v>45408</v>
      </c>
    </row>
    <row r="155" spans="1:9" ht="15" customHeight="1" x14ac:dyDescent="0.35">
      <c r="A155" s="118" t="s">
        <v>221</v>
      </c>
      <c r="B155" s="120" t="s">
        <v>180</v>
      </c>
      <c r="C155" s="66">
        <v>11200</v>
      </c>
      <c r="D155" s="66"/>
      <c r="E155" s="127"/>
      <c r="F155" s="66"/>
      <c r="G155" s="66"/>
      <c r="H155" s="127"/>
      <c r="I155" s="76">
        <v>45423</v>
      </c>
    </row>
    <row r="156" spans="1:9" ht="15" customHeight="1" x14ac:dyDescent="0.35">
      <c r="A156" s="118" t="s">
        <v>222</v>
      </c>
      <c r="B156" s="120"/>
      <c r="C156" s="5"/>
      <c r="D156" s="5"/>
      <c r="E156" s="66"/>
      <c r="F156" s="66"/>
      <c r="G156" s="66"/>
      <c r="H156" s="41"/>
      <c r="I156" s="76"/>
    </row>
    <row r="157" spans="1:9" ht="15" customHeight="1" x14ac:dyDescent="0.35">
      <c r="A157" s="118"/>
      <c r="B157" s="120"/>
      <c r="C157" s="5"/>
      <c r="D157" s="5"/>
      <c r="E157" s="66"/>
      <c r="F157" s="66"/>
      <c r="G157" s="66"/>
      <c r="H157" s="41"/>
      <c r="I157" s="76"/>
    </row>
    <row r="158" spans="1:9" ht="15" customHeight="1" x14ac:dyDescent="0.35">
      <c r="A158" s="126">
        <v>7792</v>
      </c>
      <c r="B158" s="52" t="s">
        <v>62</v>
      </c>
      <c r="C158" s="84">
        <f>SUM(C159:C164)</f>
        <v>0</v>
      </c>
      <c r="D158" s="84">
        <f>SUM(D159:D164)</f>
        <v>0</v>
      </c>
      <c r="E158" s="84">
        <f>SUM(E159:E164)</f>
        <v>0</v>
      </c>
      <c r="F158" s="84">
        <f>SUM(F159:F164)</f>
        <v>0</v>
      </c>
      <c r="G158" s="84">
        <f>SUM(G159:G164)</f>
        <v>0</v>
      </c>
      <c r="H158" s="75">
        <f>SUM(C158:G158)</f>
        <v>0</v>
      </c>
      <c r="I158" s="76"/>
    </row>
    <row r="159" spans="1:9" ht="15" customHeight="1" x14ac:dyDescent="0.35">
      <c r="B159" s="70"/>
      <c r="C159" s="127"/>
      <c r="D159" s="5"/>
      <c r="E159" s="66"/>
      <c r="F159" s="66"/>
      <c r="G159" s="66"/>
      <c r="H159" s="41"/>
      <c r="I159" s="76"/>
    </row>
    <row r="160" spans="1:9" ht="15" customHeight="1" x14ac:dyDescent="0.35">
      <c r="A160" s="118"/>
      <c r="B160" s="120"/>
      <c r="C160" s="127"/>
      <c r="D160" s="5"/>
      <c r="E160" s="66"/>
      <c r="F160" s="66"/>
      <c r="G160" s="66"/>
      <c r="H160" s="41"/>
      <c r="I160" s="76"/>
    </row>
    <row r="161" spans="1:9" ht="15" customHeight="1" x14ac:dyDescent="0.35">
      <c r="A161" s="118"/>
      <c r="B161" s="120"/>
      <c r="C161" s="127"/>
      <c r="D161" s="5"/>
      <c r="E161" s="66"/>
      <c r="F161" s="66"/>
      <c r="G161" s="66"/>
      <c r="H161" s="41"/>
      <c r="I161" s="76"/>
    </row>
    <row r="162" spans="1:9" ht="15" customHeight="1" x14ac:dyDescent="0.35">
      <c r="A162" s="118"/>
      <c r="B162" s="120"/>
      <c r="C162" s="5"/>
      <c r="D162" s="5"/>
      <c r="E162" s="66"/>
      <c r="F162" s="66"/>
      <c r="G162" s="66"/>
      <c r="H162" s="41"/>
      <c r="I162" s="76"/>
    </row>
    <row r="163" spans="1:9" ht="15" customHeight="1" x14ac:dyDescent="0.35">
      <c r="A163" s="118"/>
      <c r="B163" s="120"/>
      <c r="C163" s="127"/>
      <c r="D163" s="5"/>
      <c r="E163" s="66"/>
      <c r="F163" s="66"/>
      <c r="G163" s="66"/>
      <c r="H163" s="41"/>
      <c r="I163" s="76"/>
    </row>
    <row r="164" spans="1:9" ht="15" customHeight="1" x14ac:dyDescent="0.35">
      <c r="A164" s="119"/>
      <c r="B164" s="71"/>
      <c r="C164" s="6"/>
      <c r="D164" s="6"/>
      <c r="E164" s="67"/>
      <c r="F164" s="67"/>
      <c r="G164" s="67"/>
      <c r="H164" s="108"/>
      <c r="I164" s="76"/>
    </row>
    <row r="165" spans="1:9" ht="15" customHeight="1" x14ac:dyDescent="0.35">
      <c r="E165" s="48"/>
      <c r="F165" s="48"/>
      <c r="G165" s="48"/>
      <c r="H165" s="45"/>
      <c r="I165" s="76"/>
    </row>
    <row r="166" spans="1:9" ht="15" customHeight="1" x14ac:dyDescent="0.35">
      <c r="B166" s="49"/>
      <c r="C166" s="79"/>
      <c r="D166" s="48"/>
      <c r="E166" s="48"/>
      <c r="F166" s="48"/>
      <c r="G166" s="48"/>
      <c r="H166" s="45">
        <f>SUM(H4:H165)</f>
        <v>205859.59</v>
      </c>
      <c r="I166" s="76"/>
    </row>
    <row r="167" spans="1:9" ht="15" customHeight="1" x14ac:dyDescent="0.35">
      <c r="A167" s="95"/>
      <c r="B167" s="96"/>
      <c r="C167" s="97"/>
      <c r="D167" s="98"/>
      <c r="E167" s="98"/>
      <c r="F167" s="98"/>
      <c r="G167" s="98"/>
      <c r="H167" s="99"/>
    </row>
    <row r="168" spans="1:9" ht="15" customHeight="1" x14ac:dyDescent="0.35">
      <c r="B168" s="2"/>
      <c r="C168" s="2"/>
      <c r="D168" s="2"/>
      <c r="E168" s="2"/>
      <c r="F168" s="2"/>
      <c r="G168" s="2"/>
      <c r="H168" s="2"/>
    </row>
    <row r="169" spans="1:9" ht="15" customHeight="1" x14ac:dyDescent="0.35">
      <c r="A169" s="3"/>
    </row>
    <row r="170" spans="1:9" ht="15" customHeight="1" x14ac:dyDescent="0.35"/>
    <row r="171" spans="1:9" ht="15" customHeight="1" x14ac:dyDescent="0.35"/>
    <row r="172" spans="1:9" ht="15" customHeight="1" x14ac:dyDescent="0.35"/>
    <row r="173" spans="1:9" ht="15" customHeight="1" x14ac:dyDescent="0.35"/>
    <row r="174" spans="1:9" ht="15" customHeight="1" x14ac:dyDescent="0.35"/>
    <row r="175" spans="1:9" ht="15" customHeight="1" x14ac:dyDescent="0.35"/>
    <row r="176" spans="1:9" ht="15" customHeight="1" x14ac:dyDescent="0.35"/>
    <row r="177" ht="15" customHeight="1" x14ac:dyDescent="0.35"/>
    <row r="178" ht="15" customHeight="1" x14ac:dyDescent="0.35"/>
    <row r="179" ht="15" customHeight="1" x14ac:dyDescent="0.35"/>
    <row r="180" ht="15" customHeight="1" x14ac:dyDescent="0.35"/>
    <row r="181" ht="15" customHeight="1" x14ac:dyDescent="0.35"/>
    <row r="182" ht="15" customHeight="1" x14ac:dyDescent="0.35"/>
    <row r="183" ht="15" customHeight="1" x14ac:dyDescent="0.35"/>
    <row r="184" ht="15" customHeight="1" x14ac:dyDescent="0.35"/>
    <row r="185" ht="15" customHeight="1" x14ac:dyDescent="0.35"/>
    <row r="186" ht="15" customHeight="1" x14ac:dyDescent="0.35"/>
    <row r="187" ht="15" customHeight="1" x14ac:dyDescent="0.35"/>
    <row r="188" ht="15" customHeight="1" x14ac:dyDescent="0.35"/>
    <row r="189" ht="15" customHeight="1" x14ac:dyDescent="0.35"/>
    <row r="190" ht="15" customHeight="1" x14ac:dyDescent="0.35"/>
    <row r="191" ht="15" customHeight="1" x14ac:dyDescent="0.35"/>
    <row r="192" ht="15" customHeight="1" x14ac:dyDescent="0.35"/>
    <row r="193" ht="15" customHeight="1" x14ac:dyDescent="0.35"/>
    <row r="194" ht="15" customHeight="1" x14ac:dyDescent="0.35"/>
    <row r="195" ht="15" customHeight="1" x14ac:dyDescent="0.35"/>
    <row r="196" ht="15" customHeight="1" x14ac:dyDescent="0.35"/>
    <row r="197" ht="15" customHeight="1" x14ac:dyDescent="0.35"/>
    <row r="198" ht="15" customHeight="1" x14ac:dyDescent="0.35"/>
    <row r="199" ht="15" customHeight="1" x14ac:dyDescent="0.35"/>
    <row r="200" ht="15" customHeight="1" x14ac:dyDescent="0.35"/>
    <row r="201" ht="15" customHeight="1" x14ac:dyDescent="0.35"/>
    <row r="202" ht="15" customHeight="1" x14ac:dyDescent="0.35"/>
    <row r="203" ht="15" customHeight="1" x14ac:dyDescent="0.35"/>
    <row r="204" ht="15" customHeight="1" x14ac:dyDescent="0.35"/>
    <row r="205" ht="15" customHeight="1" x14ac:dyDescent="0.35"/>
    <row r="206" ht="15" customHeight="1" x14ac:dyDescent="0.35"/>
    <row r="207" ht="15" customHeight="1" x14ac:dyDescent="0.35"/>
    <row r="208" ht="15" customHeight="1" x14ac:dyDescent="0.35"/>
    <row r="209" ht="15" customHeight="1" x14ac:dyDescent="0.35"/>
    <row r="210" ht="15" customHeight="1" x14ac:dyDescent="0.35"/>
    <row r="211" ht="15" customHeight="1" x14ac:dyDescent="0.35"/>
    <row r="212" ht="15" customHeight="1" x14ac:dyDescent="0.35"/>
    <row r="213" ht="15" customHeight="1" x14ac:dyDescent="0.35"/>
    <row r="214" ht="15" customHeight="1" x14ac:dyDescent="0.35"/>
    <row r="215" ht="15" customHeight="1" x14ac:dyDescent="0.35"/>
    <row r="216" ht="15" customHeight="1" x14ac:dyDescent="0.35"/>
    <row r="217" ht="15" customHeight="1" x14ac:dyDescent="0.35"/>
    <row r="218" ht="15" customHeight="1" x14ac:dyDescent="0.35"/>
    <row r="219" ht="15" customHeight="1" x14ac:dyDescent="0.35"/>
    <row r="220" ht="15" customHeight="1" x14ac:dyDescent="0.35"/>
    <row r="221" ht="15" customHeight="1" x14ac:dyDescent="0.35"/>
    <row r="222" ht="15" customHeight="1" x14ac:dyDescent="0.35"/>
    <row r="223" ht="15" customHeight="1" x14ac:dyDescent="0.35"/>
    <row r="224" ht="15" customHeight="1" x14ac:dyDescent="0.35"/>
    <row r="225" ht="15" customHeight="1" x14ac:dyDescent="0.35"/>
    <row r="226" ht="15" customHeight="1" x14ac:dyDescent="0.35"/>
    <row r="227" ht="15" customHeight="1" x14ac:dyDescent="0.35"/>
    <row r="228" ht="15" customHeight="1" x14ac:dyDescent="0.35"/>
    <row r="229" ht="15" customHeight="1" x14ac:dyDescent="0.35"/>
    <row r="230" ht="15" customHeight="1" x14ac:dyDescent="0.35"/>
    <row r="231" ht="15" customHeight="1" x14ac:dyDescent="0.35"/>
    <row r="232" ht="15" customHeight="1" x14ac:dyDescent="0.35"/>
    <row r="233" ht="15" customHeight="1" x14ac:dyDescent="0.35"/>
  </sheetData>
  <mergeCells count="2">
    <mergeCell ref="A1:H1"/>
    <mergeCell ref="A2:B2"/>
  </mergeCells>
  <phoneticPr fontId="1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58769-7AE5-4C9B-96B7-90A4F0E4AA58}">
  <dimension ref="A1:J105"/>
  <sheetViews>
    <sheetView workbookViewId="0">
      <pane ySplit="2" topLeftCell="A3" activePane="bottomLeft" state="frozen"/>
      <selection pane="bottomLeft" activeCell="I39" sqref="I39"/>
    </sheetView>
  </sheetViews>
  <sheetFormatPr baseColWidth="10" defaultColWidth="8.54296875" defaultRowHeight="14.5" x14ac:dyDescent="0.35"/>
  <cols>
    <col min="1" max="1" width="7.1796875" style="1" customWidth="1"/>
    <col min="2" max="2" width="38.453125" customWidth="1"/>
    <col min="3" max="8" width="13.54296875" customWidth="1"/>
    <col min="10" max="10" width="7.81640625" style="1" customWidth="1"/>
  </cols>
  <sheetData>
    <row r="1" spans="1:10" ht="40" customHeight="1" x14ac:dyDescent="0.35">
      <c r="A1" s="322" t="s">
        <v>107</v>
      </c>
      <c r="B1" s="322"/>
      <c r="C1" s="322"/>
      <c r="D1" s="322"/>
      <c r="E1" s="322"/>
      <c r="F1" s="322"/>
      <c r="G1" s="322"/>
      <c r="H1" s="322"/>
    </row>
    <row r="2" spans="1:10" ht="22" customHeight="1" x14ac:dyDescent="0.35">
      <c r="A2" s="325" t="s">
        <v>28</v>
      </c>
      <c r="B2" s="325"/>
      <c r="C2" s="46" t="s">
        <v>0</v>
      </c>
      <c r="D2" s="46" t="s">
        <v>1</v>
      </c>
      <c r="E2" s="46" t="s">
        <v>2</v>
      </c>
      <c r="F2" s="46" t="s">
        <v>3</v>
      </c>
      <c r="G2" s="46" t="s">
        <v>4</v>
      </c>
      <c r="H2" s="47" t="s">
        <v>27</v>
      </c>
      <c r="I2" s="46" t="s">
        <v>31</v>
      </c>
      <c r="J2" s="46" t="s">
        <v>33</v>
      </c>
    </row>
    <row r="3" spans="1:10" x14ac:dyDescent="0.35">
      <c r="A3" s="64">
        <v>8040</v>
      </c>
      <c r="B3" s="77" t="s">
        <v>44</v>
      </c>
      <c r="C3" s="59"/>
      <c r="D3" s="59"/>
      <c r="E3" s="59"/>
      <c r="F3" s="59"/>
      <c r="G3" s="59"/>
      <c r="H3" s="59"/>
    </row>
    <row r="4" spans="1:10" ht="15" customHeight="1" x14ac:dyDescent="0.35">
      <c r="A4" s="69">
        <v>8040</v>
      </c>
      <c r="B4" s="52" t="s">
        <v>45</v>
      </c>
      <c r="C4" s="53">
        <f>SUM(C5:C7)</f>
        <v>12.48</v>
      </c>
      <c r="D4" s="53">
        <f>SUM(D5:D7)</f>
        <v>0</v>
      </c>
      <c r="E4" s="53">
        <f>SUM(E5:E7)</f>
        <v>0</v>
      </c>
      <c r="F4" s="53">
        <f>SUM(F5:F7)</f>
        <v>0</v>
      </c>
      <c r="G4" s="53">
        <f>SUM(G5:G7)</f>
        <v>0</v>
      </c>
      <c r="H4" s="54">
        <f>SUM(C4:G4)</f>
        <v>12.48</v>
      </c>
    </row>
    <row r="5" spans="1:10" ht="15" customHeight="1" x14ac:dyDescent="0.35">
      <c r="A5" s="47"/>
      <c r="B5" s="70"/>
      <c r="C5" s="66"/>
      <c r="D5" s="66"/>
      <c r="E5" s="66"/>
      <c r="F5" s="66"/>
      <c r="G5" s="66"/>
      <c r="H5" s="66"/>
    </row>
    <row r="6" spans="1:10" ht="15" customHeight="1" x14ac:dyDescent="0.35">
      <c r="A6" s="47"/>
      <c r="B6" s="70"/>
      <c r="C6" s="66"/>
      <c r="D6" s="66"/>
      <c r="E6" s="66"/>
      <c r="F6" s="66"/>
      <c r="G6" s="66"/>
      <c r="H6" s="66"/>
    </row>
    <row r="7" spans="1:10" ht="15" customHeight="1" x14ac:dyDescent="0.35">
      <c r="A7" s="60" t="s">
        <v>358</v>
      </c>
      <c r="B7" s="71" t="s">
        <v>101</v>
      </c>
      <c r="C7" s="67">
        <v>12.48</v>
      </c>
      <c r="D7" s="67"/>
      <c r="E7" s="67"/>
      <c r="F7" s="67"/>
      <c r="G7" s="67"/>
      <c r="H7" s="67"/>
      <c r="I7" s="76">
        <v>46022</v>
      </c>
    </row>
    <row r="8" spans="1:10" ht="15" customHeight="1" x14ac:dyDescent="0.35">
      <c r="A8" s="92">
        <v>8140</v>
      </c>
      <c r="B8" s="68" t="s">
        <v>46</v>
      </c>
      <c r="C8" s="55"/>
      <c r="D8" s="55"/>
      <c r="E8" s="55"/>
      <c r="F8" s="55"/>
      <c r="G8" s="55"/>
      <c r="H8" s="55"/>
    </row>
    <row r="9" spans="1:10" ht="15" customHeight="1" x14ac:dyDescent="0.35">
      <c r="A9" s="69">
        <v>8140</v>
      </c>
      <c r="B9" s="52" t="s">
        <v>46</v>
      </c>
      <c r="C9" s="65">
        <f>SUM(C10:C11)</f>
        <v>0</v>
      </c>
      <c r="D9" s="56">
        <f>SUM(D10:D11)</f>
        <v>0</v>
      </c>
      <c r="E9" s="56">
        <f>SUM(E10:E11)</f>
        <v>0</v>
      </c>
      <c r="F9" s="56">
        <f>SUM(F10:F11)</f>
        <v>0</v>
      </c>
      <c r="G9" s="56">
        <f>SUM(G10:G11)</f>
        <v>0</v>
      </c>
      <c r="H9" s="54">
        <f>SUM(C9:G9)</f>
        <v>0</v>
      </c>
    </row>
    <row r="10" spans="1:10" ht="15" customHeight="1" x14ac:dyDescent="0.35">
      <c r="A10" s="3"/>
      <c r="B10" s="70"/>
      <c r="C10" s="48"/>
      <c r="D10" s="48"/>
      <c r="E10" s="48"/>
      <c r="F10" s="48"/>
      <c r="G10" s="48"/>
      <c r="H10" s="45"/>
    </row>
    <row r="11" spans="1:10" ht="15" customHeight="1" x14ac:dyDescent="0.35">
      <c r="A11" s="62"/>
      <c r="B11" s="72"/>
      <c r="C11" s="61"/>
      <c r="D11" s="61"/>
      <c r="E11" s="61"/>
      <c r="F11" s="61"/>
      <c r="G11" s="61"/>
      <c r="H11" s="63"/>
    </row>
    <row r="12" spans="1:10" ht="15" customHeight="1" x14ac:dyDescent="0.35">
      <c r="A12" s="64">
        <v>8170</v>
      </c>
      <c r="B12" s="68" t="s">
        <v>47</v>
      </c>
      <c r="C12" s="55"/>
      <c r="D12" s="55"/>
      <c r="E12" s="55"/>
      <c r="F12" s="55"/>
      <c r="G12" s="55"/>
      <c r="H12" s="58"/>
    </row>
    <row r="13" spans="1:10" ht="15" customHeight="1" x14ac:dyDescent="0.35">
      <c r="A13" s="51">
        <v>8170</v>
      </c>
      <c r="B13" s="52" t="s">
        <v>47</v>
      </c>
      <c r="C13" s="74">
        <f>SUM(C14:C35)</f>
        <v>-1846.5</v>
      </c>
      <c r="D13" s="74">
        <f>SUM(D14:D35)</f>
        <v>0</v>
      </c>
      <c r="E13" s="74">
        <f>SUM(E14:E35)</f>
        <v>0</v>
      </c>
      <c r="F13" s="74">
        <f>SUM(F14:F35)</f>
        <v>0</v>
      </c>
      <c r="G13" s="74">
        <f>SUM(G14:G35)</f>
        <v>0</v>
      </c>
      <c r="H13" s="75">
        <f>SUM(C13:G13)</f>
        <v>-1846.5</v>
      </c>
    </row>
    <row r="14" spans="1:10" ht="15" customHeight="1" x14ac:dyDescent="0.35">
      <c r="A14" s="3" t="s">
        <v>144</v>
      </c>
      <c r="B14" s="50" t="s">
        <v>66</v>
      </c>
      <c r="C14" s="73">
        <v>-136</v>
      </c>
      <c r="D14" s="73"/>
      <c r="E14" s="73"/>
      <c r="F14" s="73"/>
      <c r="G14" s="73"/>
      <c r="H14" s="45"/>
      <c r="I14" s="76">
        <v>45310</v>
      </c>
    </row>
    <row r="15" spans="1:10" ht="15" customHeight="1" x14ac:dyDescent="0.35">
      <c r="A15" s="3" t="s">
        <v>158</v>
      </c>
      <c r="B15" s="50" t="s">
        <v>67</v>
      </c>
      <c r="C15" s="73">
        <v>-126.5</v>
      </c>
      <c r="D15" s="73"/>
      <c r="E15" s="73"/>
      <c r="F15" s="73"/>
      <c r="G15" s="73"/>
      <c r="H15" s="45"/>
      <c r="I15" s="76">
        <v>45338</v>
      </c>
    </row>
    <row r="16" spans="1:10" ht="15" customHeight="1" x14ac:dyDescent="0.35">
      <c r="A16" s="3" t="s">
        <v>159</v>
      </c>
      <c r="B16" s="50" t="s">
        <v>68</v>
      </c>
      <c r="C16" s="73">
        <v>-134.5</v>
      </c>
      <c r="D16" s="73"/>
      <c r="E16" s="73"/>
      <c r="F16" s="73"/>
      <c r="G16" s="73"/>
      <c r="H16" s="45"/>
      <c r="I16" s="76">
        <v>45366</v>
      </c>
    </row>
    <row r="17" spans="1:9" ht="15" customHeight="1" x14ac:dyDescent="0.35">
      <c r="A17" s="3" t="s">
        <v>160</v>
      </c>
      <c r="B17" s="50" t="s">
        <v>81</v>
      </c>
      <c r="C17" s="73">
        <v>-138</v>
      </c>
      <c r="D17" s="73"/>
      <c r="E17" s="73"/>
      <c r="F17" s="73"/>
      <c r="G17" s="73"/>
      <c r="H17" s="45"/>
      <c r="I17" s="76">
        <v>45401</v>
      </c>
    </row>
    <row r="18" spans="1:9" ht="15" customHeight="1" x14ac:dyDescent="0.35">
      <c r="A18" s="3" t="s">
        <v>193</v>
      </c>
      <c r="B18" s="50" t="s">
        <v>86</v>
      </c>
      <c r="C18" s="73">
        <v>-165</v>
      </c>
      <c r="D18" s="73"/>
      <c r="E18" s="73"/>
      <c r="F18" s="73"/>
      <c r="G18" s="73"/>
      <c r="H18" s="45"/>
      <c r="I18" s="76">
        <v>45433</v>
      </c>
    </row>
    <row r="19" spans="1:9" ht="15" customHeight="1" x14ac:dyDescent="0.35">
      <c r="A19" s="3" t="s">
        <v>260</v>
      </c>
      <c r="B19" s="50" t="s">
        <v>87</v>
      </c>
      <c r="C19" s="73">
        <v>-183</v>
      </c>
      <c r="D19" s="73"/>
      <c r="E19" s="73"/>
      <c r="F19" s="73"/>
      <c r="G19" s="73"/>
      <c r="H19" s="45"/>
      <c r="I19" s="76">
        <v>45457</v>
      </c>
    </row>
    <row r="20" spans="1:9" ht="15" customHeight="1" x14ac:dyDescent="0.35">
      <c r="A20" s="3" t="s">
        <v>272</v>
      </c>
      <c r="B20" s="50" t="s">
        <v>89</v>
      </c>
      <c r="C20" s="73">
        <v>-176</v>
      </c>
      <c r="D20" s="73"/>
      <c r="E20" s="73" t="s">
        <v>96</v>
      </c>
      <c r="F20" s="73"/>
      <c r="G20" s="73"/>
      <c r="H20" s="45"/>
      <c r="I20" s="76">
        <v>45492</v>
      </c>
    </row>
    <row r="21" spans="1:9" ht="15" customHeight="1" x14ac:dyDescent="0.35">
      <c r="A21" s="3" t="s">
        <v>290</v>
      </c>
      <c r="B21" s="50" t="s">
        <v>91</v>
      </c>
      <c r="C21" s="73">
        <v>-229</v>
      </c>
      <c r="D21" s="73"/>
      <c r="E21" s="73"/>
      <c r="F21" s="73"/>
      <c r="G21" s="73"/>
      <c r="H21" s="45"/>
      <c r="I21" s="76">
        <v>45524</v>
      </c>
    </row>
    <row r="22" spans="1:9" ht="15" customHeight="1" x14ac:dyDescent="0.35">
      <c r="A22" s="3" t="s">
        <v>319</v>
      </c>
      <c r="B22" s="50" t="s">
        <v>94</v>
      </c>
      <c r="C22" s="73">
        <v>-131.5</v>
      </c>
      <c r="D22" s="73"/>
      <c r="E22" s="73"/>
      <c r="F22" s="73"/>
      <c r="G22" s="73"/>
      <c r="H22" s="45"/>
      <c r="I22" s="76">
        <v>45555</v>
      </c>
    </row>
    <row r="23" spans="1:9" ht="15" customHeight="1" x14ac:dyDescent="0.35">
      <c r="A23" s="3" t="s">
        <v>320</v>
      </c>
      <c r="B23" s="50" t="s">
        <v>97</v>
      </c>
      <c r="C23" s="73">
        <v>-170</v>
      </c>
      <c r="D23" s="73"/>
      <c r="E23" s="73"/>
      <c r="F23" s="73"/>
      <c r="G23" s="73"/>
      <c r="H23" s="45"/>
      <c r="I23" s="76">
        <v>45598</v>
      </c>
    </row>
    <row r="24" spans="1:9" ht="15" customHeight="1" x14ac:dyDescent="0.35">
      <c r="A24" s="3" t="s">
        <v>325</v>
      </c>
      <c r="B24" s="50" t="s">
        <v>99</v>
      </c>
      <c r="C24" s="73">
        <v>-151</v>
      </c>
      <c r="D24" s="73"/>
      <c r="E24" s="73"/>
      <c r="F24" s="73"/>
      <c r="G24" s="73"/>
      <c r="H24" s="45"/>
      <c r="I24" s="76">
        <v>45611</v>
      </c>
    </row>
    <row r="25" spans="1:9" ht="15" customHeight="1" x14ac:dyDescent="0.35">
      <c r="A25" s="3" t="s">
        <v>357</v>
      </c>
      <c r="B25" s="50" t="s">
        <v>102</v>
      </c>
      <c r="C25" s="73">
        <v>-85</v>
      </c>
      <c r="D25" s="73"/>
      <c r="E25" s="73"/>
      <c r="F25" s="73"/>
      <c r="G25" s="73"/>
      <c r="H25" s="45"/>
      <c r="I25" s="76">
        <v>46011</v>
      </c>
    </row>
    <row r="26" spans="1:9" ht="15" customHeight="1" x14ac:dyDescent="0.35">
      <c r="A26" s="3" t="s">
        <v>155</v>
      </c>
      <c r="B26" s="50" t="s">
        <v>130</v>
      </c>
      <c r="C26" s="73">
        <v>-3</v>
      </c>
      <c r="D26" s="73"/>
      <c r="E26" s="73"/>
      <c r="F26" s="73"/>
      <c r="G26" s="73"/>
      <c r="H26" s="45"/>
      <c r="I26" s="76">
        <v>45382</v>
      </c>
    </row>
    <row r="27" spans="1:9" ht="15" customHeight="1" x14ac:dyDescent="0.35">
      <c r="A27" s="3" t="s">
        <v>208</v>
      </c>
      <c r="B27" s="50" t="s">
        <v>130</v>
      </c>
      <c r="C27" s="73">
        <v>-3</v>
      </c>
      <c r="D27" s="73"/>
      <c r="E27" s="73"/>
      <c r="F27" s="73"/>
      <c r="G27" s="73"/>
      <c r="H27" s="45"/>
      <c r="I27" s="76">
        <v>45443</v>
      </c>
    </row>
    <row r="28" spans="1:9" ht="15" customHeight="1" x14ac:dyDescent="0.35">
      <c r="A28" s="3" t="s">
        <v>233</v>
      </c>
      <c r="B28" s="50" t="s">
        <v>130</v>
      </c>
      <c r="C28" s="73">
        <v>-3</v>
      </c>
      <c r="D28" s="73"/>
      <c r="E28" s="73"/>
      <c r="F28" s="73"/>
      <c r="G28" s="73"/>
      <c r="H28" s="45"/>
      <c r="I28" s="76">
        <v>45473</v>
      </c>
    </row>
    <row r="29" spans="1:9" ht="15" customHeight="1" x14ac:dyDescent="0.35">
      <c r="A29" s="3" t="s">
        <v>298</v>
      </c>
      <c r="B29" s="50" t="s">
        <v>130</v>
      </c>
      <c r="C29" s="73">
        <v>-3</v>
      </c>
      <c r="D29" s="73"/>
      <c r="E29" s="73"/>
      <c r="F29" s="73"/>
      <c r="G29" s="73"/>
      <c r="H29" s="45"/>
      <c r="I29" s="76">
        <v>45565</v>
      </c>
    </row>
    <row r="30" spans="1:9" ht="15" customHeight="1" x14ac:dyDescent="0.35">
      <c r="A30" s="3" t="s">
        <v>314</v>
      </c>
      <c r="B30" s="50" t="s">
        <v>130</v>
      </c>
      <c r="C30" s="73">
        <v>-3</v>
      </c>
      <c r="D30" s="73"/>
      <c r="E30" s="73"/>
      <c r="F30" s="73"/>
      <c r="G30" s="73"/>
      <c r="H30" s="45"/>
      <c r="I30" s="76">
        <v>45596</v>
      </c>
    </row>
    <row r="31" spans="1:9" ht="15" customHeight="1" x14ac:dyDescent="0.35">
      <c r="A31" s="3" t="s">
        <v>339</v>
      </c>
      <c r="B31" s="50" t="s">
        <v>130</v>
      </c>
      <c r="C31" s="73">
        <v>-3</v>
      </c>
      <c r="D31" s="73"/>
      <c r="E31" s="73"/>
      <c r="F31" s="73"/>
      <c r="G31" s="73"/>
      <c r="H31" s="45"/>
      <c r="I31" s="76">
        <v>45626</v>
      </c>
    </row>
    <row r="32" spans="1:9" ht="15" customHeight="1" x14ac:dyDescent="0.35">
      <c r="A32" s="3" t="s">
        <v>370</v>
      </c>
      <c r="B32" s="50" t="s">
        <v>130</v>
      </c>
      <c r="C32" s="73">
        <v>-3</v>
      </c>
      <c r="D32" s="73"/>
      <c r="E32" s="73"/>
      <c r="F32" s="73"/>
      <c r="G32" s="73"/>
      <c r="H32" s="45"/>
      <c r="I32" s="76">
        <v>46022</v>
      </c>
    </row>
    <row r="33" spans="1:9" ht="15" customHeight="1" x14ac:dyDescent="0.35">
      <c r="A33" s="3"/>
      <c r="B33" s="50"/>
      <c r="C33" s="73"/>
      <c r="D33" s="73"/>
      <c r="E33" s="73"/>
      <c r="F33" s="73"/>
      <c r="G33" s="73"/>
      <c r="H33" s="45"/>
      <c r="I33" s="76"/>
    </row>
    <row r="34" spans="1:9" ht="15" customHeight="1" x14ac:dyDescent="0.35">
      <c r="A34" s="3"/>
      <c r="B34" s="50"/>
      <c r="C34" s="73"/>
      <c r="D34" s="73"/>
      <c r="E34" s="73"/>
      <c r="F34" s="73"/>
      <c r="G34" s="73"/>
      <c r="H34" s="45"/>
      <c r="I34" s="76"/>
    </row>
    <row r="35" spans="1:9" ht="15" customHeight="1" x14ac:dyDescent="0.35">
      <c r="A35" s="3"/>
      <c r="B35" s="50"/>
      <c r="C35" s="73"/>
      <c r="D35" s="73"/>
      <c r="E35" s="73"/>
      <c r="F35" s="73"/>
      <c r="G35" s="73"/>
      <c r="H35" s="45"/>
    </row>
    <row r="36" spans="1:9" ht="15" customHeight="1" x14ac:dyDescent="0.35">
      <c r="A36" s="43"/>
      <c r="B36" s="29"/>
      <c r="C36" s="44"/>
      <c r="D36" s="44"/>
      <c r="E36" s="44"/>
      <c r="F36" s="44"/>
      <c r="G36" s="44"/>
      <c r="H36" s="44"/>
    </row>
    <row r="37" spans="1:9" ht="15" customHeight="1" x14ac:dyDescent="0.35">
      <c r="A37" s="3"/>
      <c r="B37" s="2"/>
      <c r="C37" s="2"/>
      <c r="D37" s="2"/>
      <c r="E37" s="2"/>
      <c r="F37" s="2"/>
      <c r="G37" s="2"/>
      <c r="H37" s="2"/>
    </row>
    <row r="38" spans="1:9" ht="15" customHeight="1" x14ac:dyDescent="0.35">
      <c r="A38" s="3"/>
      <c r="B38" s="2"/>
      <c r="C38" s="2"/>
      <c r="D38" s="2"/>
      <c r="E38" s="2"/>
      <c r="F38" s="2"/>
      <c r="G38" s="2"/>
      <c r="H38" s="2"/>
    </row>
    <row r="39" spans="1:9" ht="15" customHeight="1" x14ac:dyDescent="0.35">
      <c r="A39" s="3"/>
      <c r="B39" s="2"/>
      <c r="C39" s="2"/>
      <c r="D39" s="2"/>
      <c r="E39" s="2"/>
      <c r="F39" s="2"/>
      <c r="G39" s="2"/>
      <c r="H39" s="2"/>
    </row>
    <row r="40" spans="1:9" ht="15" customHeight="1" x14ac:dyDescent="0.35"/>
    <row r="41" spans="1:9" ht="15" customHeight="1" x14ac:dyDescent="0.35"/>
    <row r="42" spans="1:9" ht="15" customHeight="1" x14ac:dyDescent="0.35"/>
    <row r="43" spans="1:9" ht="15" customHeight="1" x14ac:dyDescent="0.35"/>
    <row r="44" spans="1:9" s="1" customFormat="1" ht="15" customHeight="1" x14ac:dyDescent="0.35">
      <c r="B44"/>
      <c r="C44"/>
      <c r="D44"/>
      <c r="E44"/>
      <c r="F44"/>
      <c r="G44"/>
      <c r="H44"/>
      <c r="I44"/>
    </row>
    <row r="45" spans="1:9" s="1" customFormat="1" ht="15" customHeight="1" x14ac:dyDescent="0.35">
      <c r="B45"/>
      <c r="C45"/>
      <c r="D45"/>
      <c r="E45"/>
      <c r="F45"/>
      <c r="G45"/>
      <c r="H45"/>
      <c r="I45"/>
    </row>
    <row r="46" spans="1:9" s="1" customFormat="1" ht="15" customHeight="1" x14ac:dyDescent="0.35">
      <c r="B46"/>
      <c r="C46"/>
      <c r="D46"/>
      <c r="E46"/>
      <c r="F46"/>
      <c r="G46"/>
      <c r="H46"/>
      <c r="I46"/>
    </row>
    <row r="47" spans="1:9" s="1" customFormat="1" ht="15" customHeight="1" x14ac:dyDescent="0.35">
      <c r="B47"/>
      <c r="C47"/>
      <c r="D47"/>
      <c r="E47"/>
      <c r="F47"/>
      <c r="G47"/>
      <c r="H47"/>
      <c r="I47"/>
    </row>
    <row r="48" spans="1:9" s="1" customFormat="1" ht="15" customHeight="1" x14ac:dyDescent="0.35">
      <c r="B48"/>
      <c r="C48"/>
      <c r="D48"/>
      <c r="E48"/>
      <c r="F48"/>
      <c r="G48"/>
      <c r="H48"/>
      <c r="I48"/>
    </row>
    <row r="49" spans="2:9" s="1" customFormat="1" ht="15" customHeight="1" x14ac:dyDescent="0.35">
      <c r="B49"/>
      <c r="C49"/>
      <c r="D49"/>
      <c r="E49"/>
      <c r="F49"/>
      <c r="G49"/>
      <c r="H49"/>
      <c r="I49"/>
    </row>
    <row r="50" spans="2:9" s="1" customFormat="1" ht="15" customHeight="1" x14ac:dyDescent="0.35">
      <c r="B50"/>
      <c r="C50"/>
      <c r="D50"/>
      <c r="E50"/>
      <c r="F50"/>
      <c r="G50"/>
      <c r="H50"/>
      <c r="I50"/>
    </row>
    <row r="51" spans="2:9" s="1" customFormat="1" ht="15" customHeight="1" x14ac:dyDescent="0.35">
      <c r="B51"/>
      <c r="C51"/>
      <c r="D51"/>
      <c r="E51"/>
      <c r="F51"/>
      <c r="G51"/>
      <c r="H51"/>
      <c r="I51"/>
    </row>
    <row r="52" spans="2:9" s="1" customFormat="1" ht="15" customHeight="1" x14ac:dyDescent="0.35">
      <c r="B52"/>
      <c r="C52"/>
      <c r="D52"/>
      <c r="E52"/>
      <c r="F52"/>
      <c r="G52"/>
      <c r="H52"/>
      <c r="I52"/>
    </row>
    <row r="53" spans="2:9" s="1" customFormat="1" ht="15" customHeight="1" x14ac:dyDescent="0.35">
      <c r="B53"/>
      <c r="C53"/>
      <c r="D53"/>
      <c r="E53"/>
      <c r="F53"/>
      <c r="G53"/>
      <c r="H53"/>
      <c r="I53"/>
    </row>
    <row r="54" spans="2:9" s="1" customFormat="1" ht="15" customHeight="1" x14ac:dyDescent="0.35">
      <c r="B54"/>
      <c r="C54"/>
      <c r="D54"/>
      <c r="E54"/>
      <c r="F54"/>
      <c r="G54"/>
      <c r="H54"/>
      <c r="I54"/>
    </row>
    <row r="55" spans="2:9" s="1" customFormat="1" ht="15" customHeight="1" x14ac:dyDescent="0.35">
      <c r="B55"/>
      <c r="C55"/>
      <c r="D55"/>
      <c r="E55"/>
      <c r="F55"/>
      <c r="G55"/>
      <c r="H55"/>
      <c r="I55"/>
    </row>
    <row r="56" spans="2:9" s="1" customFormat="1" ht="15" customHeight="1" x14ac:dyDescent="0.35">
      <c r="B56"/>
      <c r="C56"/>
      <c r="D56"/>
      <c r="E56"/>
      <c r="F56"/>
      <c r="G56"/>
      <c r="H56"/>
      <c r="I56"/>
    </row>
    <row r="57" spans="2:9" s="1" customFormat="1" ht="15" customHeight="1" x14ac:dyDescent="0.35">
      <c r="B57"/>
      <c r="C57"/>
      <c r="D57"/>
      <c r="E57"/>
      <c r="F57"/>
      <c r="G57"/>
      <c r="H57"/>
      <c r="I57"/>
    </row>
    <row r="58" spans="2:9" s="1" customFormat="1" ht="15" customHeight="1" x14ac:dyDescent="0.35">
      <c r="B58"/>
      <c r="C58"/>
      <c r="D58"/>
      <c r="E58"/>
      <c r="F58"/>
      <c r="G58"/>
      <c r="H58"/>
      <c r="I58"/>
    </row>
    <row r="59" spans="2:9" s="1" customFormat="1" ht="15" customHeight="1" x14ac:dyDescent="0.35">
      <c r="B59"/>
      <c r="C59"/>
      <c r="D59"/>
      <c r="E59"/>
      <c r="F59"/>
      <c r="G59"/>
      <c r="H59"/>
      <c r="I59"/>
    </row>
    <row r="60" spans="2:9" s="1" customFormat="1" ht="15" customHeight="1" x14ac:dyDescent="0.35">
      <c r="B60"/>
      <c r="C60"/>
      <c r="D60"/>
      <c r="E60"/>
      <c r="F60"/>
      <c r="G60"/>
      <c r="H60"/>
      <c r="I60"/>
    </row>
    <row r="61" spans="2:9" s="1" customFormat="1" ht="15" customHeight="1" x14ac:dyDescent="0.35">
      <c r="B61"/>
      <c r="C61"/>
      <c r="D61"/>
      <c r="E61"/>
      <c r="F61"/>
      <c r="G61"/>
      <c r="H61"/>
      <c r="I61"/>
    </row>
    <row r="62" spans="2:9" s="1" customFormat="1" ht="15" customHeight="1" x14ac:dyDescent="0.35">
      <c r="B62"/>
      <c r="C62"/>
      <c r="D62"/>
      <c r="E62"/>
      <c r="F62"/>
      <c r="G62"/>
      <c r="H62"/>
      <c r="I62"/>
    </row>
    <row r="63" spans="2:9" s="1" customFormat="1" ht="15" customHeight="1" x14ac:dyDescent="0.35">
      <c r="B63"/>
      <c r="C63"/>
      <c r="D63"/>
      <c r="E63"/>
      <c r="F63"/>
      <c r="G63"/>
      <c r="H63"/>
      <c r="I63"/>
    </row>
    <row r="64" spans="2:9" s="1" customFormat="1" ht="15" customHeight="1" x14ac:dyDescent="0.35">
      <c r="B64"/>
      <c r="C64"/>
      <c r="D64"/>
      <c r="E64"/>
      <c r="F64"/>
      <c r="G64"/>
      <c r="H64"/>
      <c r="I64"/>
    </row>
    <row r="65" spans="2:9" s="1" customFormat="1" ht="15" customHeight="1" x14ac:dyDescent="0.35">
      <c r="B65"/>
      <c r="C65"/>
      <c r="D65"/>
      <c r="E65"/>
      <c r="F65"/>
      <c r="G65"/>
      <c r="H65"/>
      <c r="I65"/>
    </row>
    <row r="66" spans="2:9" s="1" customFormat="1" ht="15" customHeight="1" x14ac:dyDescent="0.35">
      <c r="B66"/>
      <c r="C66"/>
      <c r="D66"/>
      <c r="E66"/>
      <c r="F66"/>
      <c r="G66"/>
      <c r="H66"/>
      <c r="I66"/>
    </row>
    <row r="67" spans="2:9" s="1" customFormat="1" ht="15" customHeight="1" x14ac:dyDescent="0.35">
      <c r="B67"/>
      <c r="C67"/>
      <c r="D67"/>
      <c r="E67"/>
      <c r="F67"/>
      <c r="G67"/>
      <c r="H67"/>
      <c r="I67"/>
    </row>
    <row r="68" spans="2:9" s="1" customFormat="1" ht="15" customHeight="1" x14ac:dyDescent="0.35">
      <c r="B68"/>
      <c r="C68"/>
      <c r="D68"/>
      <c r="E68"/>
      <c r="F68"/>
      <c r="G68"/>
      <c r="H68"/>
      <c r="I68"/>
    </row>
    <row r="69" spans="2:9" s="1" customFormat="1" ht="15" customHeight="1" x14ac:dyDescent="0.35">
      <c r="B69"/>
      <c r="C69"/>
      <c r="D69"/>
      <c r="E69"/>
      <c r="F69"/>
      <c r="G69"/>
      <c r="H69"/>
      <c r="I69"/>
    </row>
    <row r="70" spans="2:9" s="1" customFormat="1" ht="15" customHeight="1" x14ac:dyDescent="0.35">
      <c r="B70"/>
      <c r="C70"/>
      <c r="D70"/>
      <c r="E70"/>
      <c r="F70"/>
      <c r="G70"/>
      <c r="H70"/>
      <c r="I70"/>
    </row>
    <row r="71" spans="2:9" s="1" customFormat="1" ht="15" customHeight="1" x14ac:dyDescent="0.35">
      <c r="B71"/>
      <c r="C71"/>
      <c r="D71"/>
      <c r="E71"/>
      <c r="F71"/>
      <c r="G71"/>
      <c r="H71"/>
      <c r="I71"/>
    </row>
    <row r="72" spans="2:9" s="1" customFormat="1" ht="15" customHeight="1" x14ac:dyDescent="0.35">
      <c r="B72"/>
      <c r="C72"/>
      <c r="D72"/>
      <c r="E72"/>
      <c r="F72"/>
      <c r="G72"/>
      <c r="H72"/>
      <c r="I72"/>
    </row>
    <row r="73" spans="2:9" s="1" customFormat="1" ht="15" customHeight="1" x14ac:dyDescent="0.35">
      <c r="B73"/>
      <c r="C73"/>
      <c r="D73"/>
      <c r="E73"/>
      <c r="F73"/>
      <c r="G73"/>
      <c r="H73"/>
      <c r="I73"/>
    </row>
    <row r="74" spans="2:9" s="1" customFormat="1" ht="15" customHeight="1" x14ac:dyDescent="0.35">
      <c r="B74"/>
      <c r="C74"/>
      <c r="D74"/>
      <c r="E74"/>
      <c r="F74"/>
      <c r="G74"/>
      <c r="H74"/>
      <c r="I74"/>
    </row>
    <row r="75" spans="2:9" s="1" customFormat="1" ht="15" customHeight="1" x14ac:dyDescent="0.35">
      <c r="B75"/>
      <c r="C75"/>
      <c r="D75"/>
      <c r="E75"/>
      <c r="F75"/>
      <c r="G75"/>
      <c r="H75"/>
      <c r="I75"/>
    </row>
    <row r="76" spans="2:9" s="1" customFormat="1" ht="15" customHeight="1" x14ac:dyDescent="0.35">
      <c r="B76"/>
      <c r="C76"/>
      <c r="D76"/>
      <c r="E76"/>
      <c r="F76"/>
      <c r="G76"/>
      <c r="H76"/>
      <c r="I76"/>
    </row>
    <row r="77" spans="2:9" s="1" customFormat="1" ht="15" customHeight="1" x14ac:dyDescent="0.35">
      <c r="B77"/>
      <c r="C77"/>
      <c r="D77"/>
      <c r="E77"/>
      <c r="F77"/>
      <c r="G77"/>
      <c r="H77"/>
      <c r="I77"/>
    </row>
    <row r="78" spans="2:9" s="1" customFormat="1" ht="15" customHeight="1" x14ac:dyDescent="0.35">
      <c r="B78"/>
      <c r="C78"/>
      <c r="D78"/>
      <c r="E78"/>
      <c r="F78"/>
      <c r="G78"/>
      <c r="H78"/>
      <c r="I78"/>
    </row>
    <row r="79" spans="2:9" s="1" customFormat="1" ht="15" customHeight="1" x14ac:dyDescent="0.35">
      <c r="B79"/>
      <c r="C79"/>
      <c r="D79"/>
      <c r="E79"/>
      <c r="F79"/>
      <c r="G79"/>
      <c r="H79"/>
      <c r="I79"/>
    </row>
    <row r="80" spans="2:9" s="1" customFormat="1" ht="15" customHeight="1" x14ac:dyDescent="0.35">
      <c r="B80"/>
      <c r="C80"/>
      <c r="D80"/>
      <c r="E80"/>
      <c r="F80"/>
      <c r="G80"/>
      <c r="H80"/>
      <c r="I80"/>
    </row>
    <row r="81" spans="2:9" s="1" customFormat="1" ht="15" customHeight="1" x14ac:dyDescent="0.35">
      <c r="B81"/>
      <c r="C81"/>
      <c r="D81"/>
      <c r="E81"/>
      <c r="F81"/>
      <c r="G81"/>
      <c r="H81"/>
      <c r="I81"/>
    </row>
    <row r="82" spans="2:9" s="1" customFormat="1" ht="15" customHeight="1" x14ac:dyDescent="0.35">
      <c r="B82"/>
      <c r="C82"/>
      <c r="D82"/>
      <c r="E82"/>
      <c r="F82"/>
      <c r="G82"/>
      <c r="H82"/>
      <c r="I82"/>
    </row>
    <row r="83" spans="2:9" s="1" customFormat="1" ht="15" customHeight="1" x14ac:dyDescent="0.35">
      <c r="B83"/>
      <c r="C83"/>
      <c r="D83"/>
      <c r="E83"/>
      <c r="F83"/>
      <c r="G83"/>
      <c r="H83"/>
      <c r="I83"/>
    </row>
    <row r="84" spans="2:9" s="1" customFormat="1" ht="15" customHeight="1" x14ac:dyDescent="0.35">
      <c r="B84"/>
      <c r="C84"/>
      <c r="D84"/>
      <c r="E84"/>
      <c r="F84"/>
      <c r="G84"/>
      <c r="H84"/>
      <c r="I84"/>
    </row>
    <row r="85" spans="2:9" s="1" customFormat="1" ht="15" customHeight="1" x14ac:dyDescent="0.35">
      <c r="B85"/>
      <c r="C85"/>
      <c r="D85"/>
      <c r="E85"/>
      <c r="F85"/>
      <c r="G85"/>
      <c r="H85"/>
      <c r="I85"/>
    </row>
    <row r="86" spans="2:9" s="1" customFormat="1" ht="15" customHeight="1" x14ac:dyDescent="0.35">
      <c r="B86"/>
      <c r="C86"/>
      <c r="D86"/>
      <c r="E86"/>
      <c r="F86"/>
      <c r="G86"/>
      <c r="H86"/>
      <c r="I86"/>
    </row>
    <row r="87" spans="2:9" s="1" customFormat="1" ht="15" customHeight="1" x14ac:dyDescent="0.35">
      <c r="B87"/>
      <c r="C87"/>
      <c r="D87"/>
      <c r="E87"/>
      <c r="F87"/>
      <c r="G87"/>
      <c r="H87"/>
      <c r="I87"/>
    </row>
    <row r="88" spans="2:9" s="1" customFormat="1" ht="15" customHeight="1" x14ac:dyDescent="0.35">
      <c r="B88"/>
      <c r="C88"/>
      <c r="D88"/>
      <c r="E88"/>
      <c r="F88"/>
      <c r="G88"/>
      <c r="H88"/>
      <c r="I88"/>
    </row>
    <row r="89" spans="2:9" s="1" customFormat="1" ht="15" customHeight="1" x14ac:dyDescent="0.35">
      <c r="B89"/>
      <c r="C89"/>
      <c r="D89"/>
      <c r="E89"/>
      <c r="F89"/>
      <c r="G89"/>
      <c r="H89"/>
      <c r="I89"/>
    </row>
    <row r="90" spans="2:9" s="1" customFormat="1" ht="15" customHeight="1" x14ac:dyDescent="0.35">
      <c r="B90"/>
      <c r="C90"/>
      <c r="D90"/>
      <c r="E90"/>
      <c r="F90"/>
      <c r="G90"/>
      <c r="H90"/>
      <c r="I90"/>
    </row>
    <row r="91" spans="2:9" s="1" customFormat="1" ht="15" customHeight="1" x14ac:dyDescent="0.35">
      <c r="B91"/>
      <c r="C91"/>
      <c r="D91"/>
      <c r="E91"/>
      <c r="F91"/>
      <c r="G91"/>
      <c r="H91"/>
      <c r="I91"/>
    </row>
    <row r="92" spans="2:9" s="1" customFormat="1" ht="15" customHeight="1" x14ac:dyDescent="0.35">
      <c r="B92"/>
      <c r="C92"/>
      <c r="D92"/>
      <c r="E92"/>
      <c r="F92"/>
      <c r="G92"/>
      <c r="H92"/>
      <c r="I92"/>
    </row>
    <row r="93" spans="2:9" s="1" customFormat="1" ht="15" customHeight="1" x14ac:dyDescent="0.35">
      <c r="B93"/>
      <c r="C93"/>
      <c r="D93"/>
      <c r="E93"/>
      <c r="F93"/>
      <c r="G93"/>
      <c r="H93"/>
      <c r="I93"/>
    </row>
    <row r="94" spans="2:9" s="1" customFormat="1" ht="15" customHeight="1" x14ac:dyDescent="0.35">
      <c r="B94"/>
      <c r="C94"/>
      <c r="D94"/>
      <c r="E94"/>
      <c r="F94"/>
      <c r="G94"/>
      <c r="H94"/>
      <c r="I94"/>
    </row>
    <row r="95" spans="2:9" s="1" customFormat="1" ht="15" customHeight="1" x14ac:dyDescent="0.35">
      <c r="B95"/>
      <c r="C95"/>
      <c r="D95"/>
      <c r="E95"/>
      <c r="F95"/>
      <c r="G95"/>
      <c r="H95"/>
      <c r="I95"/>
    </row>
    <row r="96" spans="2:9" s="1" customFormat="1" ht="15" customHeight="1" x14ac:dyDescent="0.35">
      <c r="B96"/>
      <c r="C96"/>
      <c r="D96"/>
      <c r="E96"/>
      <c r="F96"/>
      <c r="G96"/>
      <c r="H96"/>
      <c r="I96"/>
    </row>
    <row r="97" spans="2:9" s="1" customFormat="1" ht="15" customHeight="1" x14ac:dyDescent="0.35">
      <c r="B97"/>
      <c r="C97"/>
      <c r="D97"/>
      <c r="E97"/>
      <c r="F97"/>
      <c r="G97"/>
      <c r="H97"/>
      <c r="I97"/>
    </row>
    <row r="98" spans="2:9" s="1" customFormat="1" ht="15" customHeight="1" x14ac:dyDescent="0.35">
      <c r="B98"/>
      <c r="C98"/>
      <c r="D98"/>
      <c r="E98"/>
      <c r="F98"/>
      <c r="G98"/>
      <c r="H98"/>
      <c r="I98"/>
    </row>
    <row r="99" spans="2:9" s="1" customFormat="1" ht="15" customHeight="1" x14ac:dyDescent="0.35">
      <c r="B99"/>
      <c r="C99"/>
      <c r="D99"/>
      <c r="E99"/>
      <c r="F99"/>
      <c r="G99"/>
      <c r="H99"/>
      <c r="I99"/>
    </row>
    <row r="100" spans="2:9" s="1" customFormat="1" ht="15" customHeight="1" x14ac:dyDescent="0.35">
      <c r="B100"/>
      <c r="C100"/>
      <c r="D100"/>
      <c r="E100"/>
      <c r="F100"/>
      <c r="G100"/>
      <c r="H100"/>
      <c r="I100"/>
    </row>
    <row r="101" spans="2:9" s="1" customFormat="1" ht="15" customHeight="1" x14ac:dyDescent="0.35">
      <c r="B101"/>
      <c r="C101"/>
      <c r="D101"/>
      <c r="E101"/>
      <c r="F101"/>
      <c r="G101"/>
      <c r="H101"/>
      <c r="I101"/>
    </row>
    <row r="102" spans="2:9" s="1" customFormat="1" ht="15" customHeight="1" x14ac:dyDescent="0.35">
      <c r="B102"/>
      <c r="C102"/>
      <c r="D102"/>
      <c r="E102"/>
      <c r="F102"/>
      <c r="G102"/>
      <c r="H102"/>
      <c r="I102"/>
    </row>
    <row r="103" spans="2:9" s="1" customFormat="1" ht="15" customHeight="1" x14ac:dyDescent="0.35">
      <c r="B103"/>
      <c r="C103"/>
      <c r="D103"/>
      <c r="E103"/>
      <c r="F103"/>
      <c r="G103"/>
      <c r="H103"/>
      <c r="I103"/>
    </row>
    <row r="104" spans="2:9" s="1" customFormat="1" ht="15" customHeight="1" x14ac:dyDescent="0.35">
      <c r="B104"/>
      <c r="C104"/>
      <c r="D104"/>
      <c r="E104"/>
      <c r="F104"/>
      <c r="G104"/>
      <c r="H104"/>
      <c r="I104"/>
    </row>
    <row r="105" spans="2:9" s="1" customFormat="1" ht="15" customHeight="1" x14ac:dyDescent="0.35">
      <c r="B105"/>
      <c r="C105"/>
      <c r="D105"/>
      <c r="E105"/>
      <c r="F105"/>
      <c r="G105"/>
      <c r="H105"/>
      <c r="I105"/>
    </row>
  </sheetData>
  <mergeCells count="2">
    <mergeCell ref="A1:H1"/>
    <mergeCell ref="A2:B2"/>
  </mergeCells>
  <phoneticPr fontId="14" type="noConversion"/>
  <pageMargins left="0.7" right="0.7" top="0.75" bottom="0.75" header="0.3" footer="0.3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AE43CF869E4FE4C8B7F7F1B0AC97AE0" ma:contentTypeVersion="12" ma:contentTypeDescription="Opprett et nytt dokument." ma:contentTypeScope="" ma:versionID="d8c1afdb462ee2038e83699b965a2eb8">
  <xsd:schema xmlns:xsd="http://www.w3.org/2001/XMLSchema" xmlns:xs="http://www.w3.org/2001/XMLSchema" xmlns:p="http://schemas.microsoft.com/office/2006/metadata/properties" xmlns:ns2="d6fff4f6-7c69-4cce-9961-f2dbc4c1cd6d" xmlns:ns3="b3141122-62aa-4e85-a784-e151295ed328" targetNamespace="http://schemas.microsoft.com/office/2006/metadata/properties" ma:root="true" ma:fieldsID="90abd0fb75ac0cbc13a7e53476a8491a" ns2:_="" ns3:_="">
    <xsd:import namespace="d6fff4f6-7c69-4cce-9961-f2dbc4c1cd6d"/>
    <xsd:import namespace="b3141122-62aa-4e85-a784-e151295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ff4f6-7c69-4cce-9961-f2dbc4c1cd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emerkelapper" ma:readOnly="false" ma:fieldId="{5cf76f15-5ced-4ddc-b409-7134ff3c332f}" ma:taxonomyMulti="true" ma:sspId="fe842598-920a-4506-a82c-69498b100c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141122-62aa-4e85-a784-e151295ed32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051a54a-679b-45dc-baf8-d06176a88b03}" ma:internalName="TaxCatchAll" ma:showField="CatchAllData" ma:web="b3141122-62aa-4e85-a784-e151295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ff4f6-7c69-4cce-9961-f2dbc4c1cd6d">
      <Terms xmlns="http://schemas.microsoft.com/office/infopath/2007/PartnerControls"/>
    </lcf76f155ced4ddcb4097134ff3c332f>
    <TaxCatchAll xmlns="b3141122-62aa-4e85-a784-e151295ed32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B23439-3942-4F60-9692-F2D296D9F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fff4f6-7c69-4cce-9961-f2dbc4c1cd6d"/>
    <ds:schemaRef ds:uri="b3141122-62aa-4e85-a784-e151295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547C5A-678F-4B30-950D-33AE34D36860}">
  <ds:schemaRefs>
    <ds:schemaRef ds:uri="http://schemas.microsoft.com/office/2006/metadata/properties"/>
    <ds:schemaRef ds:uri="http://schemas.microsoft.com/office/infopath/2007/PartnerControls"/>
    <ds:schemaRef ds:uri="d6fff4f6-7c69-4cce-9961-f2dbc4c1cd6d"/>
    <ds:schemaRef ds:uri="b3141122-62aa-4e85-a784-e151295ed328"/>
  </ds:schemaRefs>
</ds:datastoreItem>
</file>

<file path=customXml/itemProps3.xml><?xml version="1.0" encoding="utf-8"?>
<ds:datastoreItem xmlns:ds="http://schemas.openxmlformats.org/officeDocument/2006/customXml" ds:itemID="{97848BDE-84A8-4D72-A55D-3AB0959C781B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3491420-1ae2-4120-89e6-e6f668f067e2}" enabled="1" method="Standard" siteId="{62366534-1ec3-4962-8869-9b5535279d0b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Regnskap PDSK 2024 </vt:lpstr>
      <vt:lpstr>Balanse</vt:lpstr>
      <vt:lpstr>Noter</vt:lpstr>
      <vt:lpstr>Inntekter</vt:lpstr>
      <vt:lpstr>Utgifter</vt:lpstr>
      <vt:lpstr>Renter og gebyrer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Travel2 K</dc:creator>
  <cp:lastModifiedBy>Fosse, Kjetil</cp:lastModifiedBy>
  <cp:lastPrinted>2023-01-08T21:00:21Z</cp:lastPrinted>
  <dcterms:created xsi:type="dcterms:W3CDTF">2015-06-05T18:19:34Z</dcterms:created>
  <dcterms:modified xsi:type="dcterms:W3CDTF">2025-02-05T16:43:43Z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91420-1ae2-4120-89e6-e6f668f067e2_Enabled">
    <vt:lpwstr>true</vt:lpwstr>
  </property>
  <property fmtid="{D5CDD505-2E9C-101B-9397-08002B2CF9AE}" pid="3" name="MSIP_Label_d3491420-1ae2-4120-89e6-e6f668f067e2_SetDate">
    <vt:lpwstr>2023-01-09T15:31:29Z</vt:lpwstr>
  </property>
  <property fmtid="{D5CDD505-2E9C-101B-9397-08002B2CF9AE}" pid="4" name="MSIP_Label_d3491420-1ae2-4120-89e6-e6f668f067e2_Method">
    <vt:lpwstr>Standard</vt:lpwstr>
  </property>
  <property fmtid="{D5CDD505-2E9C-101B-9397-08002B2CF9AE}" pid="5" name="MSIP_Label_d3491420-1ae2-4120-89e6-e6f668f067e2_Name">
    <vt:lpwstr>d3491420-1ae2-4120-89e6-e6f668f067e2</vt:lpwstr>
  </property>
  <property fmtid="{D5CDD505-2E9C-101B-9397-08002B2CF9AE}" pid="6" name="MSIP_Label_d3491420-1ae2-4120-89e6-e6f668f067e2_SiteId">
    <vt:lpwstr>62366534-1ec3-4962-8869-9b5535279d0b</vt:lpwstr>
  </property>
  <property fmtid="{D5CDD505-2E9C-101B-9397-08002B2CF9AE}" pid="7" name="MSIP_Label_d3491420-1ae2-4120-89e6-e6f668f067e2_ActionId">
    <vt:lpwstr>c85e60e5-fd5c-444a-8d51-e54804e8dec4</vt:lpwstr>
  </property>
  <property fmtid="{D5CDD505-2E9C-101B-9397-08002B2CF9AE}" pid="8" name="MSIP_Label_d3491420-1ae2-4120-89e6-e6f668f067e2_ContentBits">
    <vt:lpwstr>0</vt:lpwstr>
  </property>
  <property fmtid="{D5CDD505-2E9C-101B-9397-08002B2CF9AE}" pid="9" name="ContentTypeId">
    <vt:lpwstr>0x010100FAE43CF869E4FE4C8B7F7F1B0AC97AE0</vt:lpwstr>
  </property>
</Properties>
</file>