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orten-A\Documents\"/>
    </mc:Choice>
  </mc:AlternateContent>
  <xr:revisionPtr revIDLastSave="0" documentId="13_ncr:1_{00D36A89-10F4-4C0D-8076-42581C69882C}" xr6:coauthVersionLast="47" xr6:coauthVersionMax="47" xr10:uidLastSave="{00000000-0000-0000-0000-000000000000}"/>
  <bookViews>
    <workbookView xWindow="-108" yWindow="-108" windowWidth="23256" windowHeight="12576" xr2:uid="{3DDE9DD9-3473-4B29-BB9B-B17251D5A246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9" i="1" l="1"/>
  <c r="C16" i="1"/>
  <c r="G12" i="1"/>
  <c r="G6" i="1"/>
  <c r="G7" i="1"/>
  <c r="G9" i="1"/>
  <c r="C10" i="1"/>
  <c r="C12" i="1"/>
  <c r="C11" i="1"/>
  <c r="C9" i="1"/>
  <c r="C8" i="1"/>
  <c r="C7" i="1"/>
  <c r="C6" i="1"/>
  <c r="G16" i="1" l="1"/>
</calcChain>
</file>

<file path=xl/sharedStrings.xml><?xml version="1.0" encoding="utf-8"?>
<sst xmlns="http://schemas.openxmlformats.org/spreadsheetml/2006/main" count="26" uniqueCount="24">
  <si>
    <t>Utgifter</t>
  </si>
  <si>
    <t>Sum</t>
  </si>
  <si>
    <t>Inntekt</t>
  </si>
  <si>
    <t>Sum utgifter</t>
  </si>
  <si>
    <t>Sum Inntekter</t>
  </si>
  <si>
    <t>Regnskap Lofoten frisbeeklubb 2023</t>
  </si>
  <si>
    <t>Merch</t>
  </si>
  <si>
    <t>Utstyr til klubben(snoopy disker, beachflagg osv)</t>
  </si>
  <si>
    <t>Vedlikehold av baner</t>
  </si>
  <si>
    <t>Kurs og samlinger</t>
  </si>
  <si>
    <t>Vintertrening leie hall</t>
  </si>
  <si>
    <t>Dronefilming</t>
  </si>
  <si>
    <t>Kontigenter og lisenser</t>
  </si>
  <si>
    <t>Premieutbetalinger + konkurranseutgifter</t>
  </si>
  <si>
    <t>Norges idrettsforbund og olympiske og paralympiske komité</t>
  </si>
  <si>
    <t>BLOC AS</t>
  </si>
  <si>
    <t>Gravdal opp og frem</t>
  </si>
  <si>
    <t>Norsk tipping</t>
  </si>
  <si>
    <t>Polar kraft</t>
  </si>
  <si>
    <t>Vipps</t>
  </si>
  <si>
    <t>Frisbeekurver</t>
  </si>
  <si>
    <t>Sponsorinntekter for kurver</t>
  </si>
  <si>
    <t>Årlig sponsoravtale Tenk Lofoten</t>
  </si>
  <si>
    <t>Årsresultat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</si>
</sst>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24"/>
      <color theme="1"/>
      <name val="Aptos Narrow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6600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2" fillId="0" borderId="0" xfId="0" applyFont="1"/>
    <xf numFmtId="0" fontId="1" fillId="0" borderId="1" xfId="0" applyFont="1" applyBorder="1"/>
    <xf numFmtId="0" fontId="1" fillId="0" borderId="0" xfId="0" applyFont="1"/>
    <xf numFmtId="0" fontId="3" fillId="2" borderId="1" xfId="1" applyFill="1" applyBorder="1"/>
    <xf numFmtId="14" fontId="0" fillId="0" borderId="0" xfId="0" applyNumberFormat="1"/>
    <xf numFmtId="0" fontId="0" fillId="3" borderId="1" xfId="0" applyFill="1" applyBorder="1"/>
    <xf numFmtId="0" fontId="0" fillId="2" borderId="1" xfId="0" applyFill="1" applyBorder="1"/>
    <xf numFmtId="3" fontId="0" fillId="2" borderId="1" xfId="0" applyNumberFormat="1" applyFill="1" applyBorder="1"/>
    <xf numFmtId="0" fontId="0" fillId="2" borderId="2" xfId="0" applyFill="1" applyBorder="1"/>
    <xf numFmtId="0" fontId="3" fillId="0" borderId="0" xfId="1"/>
    <xf numFmtId="3" fontId="3" fillId="2" borderId="1" xfId="1" applyNumberFormat="1" applyFill="1" applyBorder="1"/>
    <xf numFmtId="4" fontId="0" fillId="3" borderId="1" xfId="0" applyNumberFormat="1" applyFill="1" applyBorder="1"/>
    <xf numFmtId="0" fontId="0" fillId="3" borderId="0" xfId="0" applyFill="1" applyBorder="1"/>
    <xf numFmtId="3" fontId="0" fillId="3" borderId="0" xfId="0" applyNumberFormat="1" applyFill="1"/>
  </cellXfs>
  <cellStyles count="2">
    <cellStyle name="Normal" xfId="0" builtinId="0"/>
    <cellStyle name="Normal 2" xfId="1" xr:uid="{22348762-FA53-427E-8F45-CCFBA51802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B2D1B-B504-4820-B280-F9537B003E3B}">
  <dimension ref="A1:H21"/>
  <sheetViews>
    <sheetView tabSelected="1" workbookViewId="0">
      <selection activeCell="I21" sqref="I21"/>
    </sheetView>
  </sheetViews>
  <sheetFormatPr baseColWidth="10" defaultRowHeight="14.4" x14ac:dyDescent="0.3"/>
  <cols>
    <col min="2" max="2" width="39.77734375" customWidth="1"/>
    <col min="6" max="6" width="38.5546875" customWidth="1"/>
  </cols>
  <sheetData>
    <row r="1" spans="1:8" ht="31.2" x14ac:dyDescent="0.6">
      <c r="A1" s="1" t="s">
        <v>5</v>
      </c>
    </row>
    <row r="5" spans="1:8" x14ac:dyDescent="0.3">
      <c r="B5" s="2" t="s">
        <v>0</v>
      </c>
      <c r="C5" s="2" t="s">
        <v>1</v>
      </c>
      <c r="D5" s="3"/>
      <c r="E5" s="3"/>
      <c r="F5" s="2" t="s">
        <v>2</v>
      </c>
      <c r="G5" s="2" t="s">
        <v>1</v>
      </c>
      <c r="H5" s="3"/>
    </row>
    <row r="6" spans="1:8" x14ac:dyDescent="0.3">
      <c r="B6" s="4" t="s">
        <v>6</v>
      </c>
      <c r="C6" s="11">
        <f>14621+9492+4750+1818</f>
        <v>30681</v>
      </c>
      <c r="D6" s="5"/>
      <c r="F6" s="6" t="s">
        <v>14</v>
      </c>
      <c r="G6" s="12">
        <f>30762+145</f>
        <v>30907</v>
      </c>
      <c r="H6" s="5"/>
    </row>
    <row r="7" spans="1:8" x14ac:dyDescent="0.3">
      <c r="B7" s="7" t="s">
        <v>7</v>
      </c>
      <c r="C7" s="8">
        <f>5194+12996.25+1950</f>
        <v>20140.25</v>
      </c>
      <c r="D7" s="5"/>
      <c r="F7" s="6" t="s">
        <v>15</v>
      </c>
      <c r="G7" s="12">
        <f>16830+1405+1152+1124+843+562+288+281</f>
        <v>22485</v>
      </c>
      <c r="H7" s="5"/>
    </row>
    <row r="8" spans="1:8" x14ac:dyDescent="0.3">
      <c r="B8" s="7" t="s">
        <v>8</v>
      </c>
      <c r="C8" s="7">
        <f>109+1373.23+1178</f>
        <v>2660.23</v>
      </c>
      <c r="D8" s="5"/>
      <c r="F8" s="6" t="s">
        <v>16</v>
      </c>
      <c r="G8" s="6">
        <v>10000</v>
      </c>
      <c r="H8" s="5"/>
    </row>
    <row r="9" spans="1:8" x14ac:dyDescent="0.3">
      <c r="B9" s="7" t="s">
        <v>12</v>
      </c>
      <c r="C9" s="7">
        <f>5235+5000+1189.54+500+500+483+337+95</f>
        <v>13339.54</v>
      </c>
      <c r="D9" s="5"/>
      <c r="F9" s="6" t="s">
        <v>17</v>
      </c>
      <c r="G9" s="12">
        <f>2834.86+2123.88+1617.12+1462.62</f>
        <v>8038.48</v>
      </c>
      <c r="H9" s="5"/>
    </row>
    <row r="10" spans="1:8" x14ac:dyDescent="0.3">
      <c r="B10" s="7" t="s">
        <v>13</v>
      </c>
      <c r="C10" s="7">
        <f>4000+4500+3480+2500+2000+1500+1300+1200+800+800+800+600+600+600+500+500+500+450+400+400+400+350+350+300+300+300+300+267+267+267+200+200+200+200+150+150+150+150+140+130+40</f>
        <v>32241</v>
      </c>
      <c r="D10" s="5"/>
      <c r="F10" s="6" t="s">
        <v>18</v>
      </c>
      <c r="G10" s="12">
        <v>1168.97</v>
      </c>
      <c r="H10" s="5"/>
    </row>
    <row r="11" spans="1:8" x14ac:dyDescent="0.3">
      <c r="B11" s="7" t="s">
        <v>9</v>
      </c>
      <c r="C11" s="7">
        <f>3401+3395+2506+2414+700</f>
        <v>12416</v>
      </c>
      <c r="D11" s="5"/>
      <c r="F11" s="6" t="s">
        <v>19</v>
      </c>
      <c r="G11" s="6">
        <v>79913</v>
      </c>
      <c r="H11" s="5"/>
    </row>
    <row r="12" spans="1:8" x14ac:dyDescent="0.3">
      <c r="B12" s="7" t="s">
        <v>10</v>
      </c>
      <c r="C12" s="7">
        <f>5030+745</f>
        <v>5775</v>
      </c>
      <c r="D12" s="5"/>
      <c r="F12" s="6" t="s">
        <v>21</v>
      </c>
      <c r="G12" s="6">
        <f>2000+2000+2250+3505+5000+5000+5000+5000+10000+10000+10000+10000+10000+10000</f>
        <v>89755</v>
      </c>
    </row>
    <row r="13" spans="1:8" x14ac:dyDescent="0.3">
      <c r="B13" s="9" t="s">
        <v>11</v>
      </c>
      <c r="C13" s="9">
        <v>1500</v>
      </c>
      <c r="D13" s="5"/>
      <c r="F13" s="6" t="s">
        <v>22</v>
      </c>
      <c r="G13" s="6">
        <v>15000</v>
      </c>
    </row>
    <row r="14" spans="1:8" x14ac:dyDescent="0.3">
      <c r="B14" s="7" t="s">
        <v>19</v>
      </c>
      <c r="C14" s="8">
        <v>1798.29</v>
      </c>
      <c r="D14" s="5"/>
      <c r="F14" s="6"/>
      <c r="G14" s="6"/>
    </row>
    <row r="15" spans="1:8" x14ac:dyDescent="0.3">
      <c r="B15" s="7" t="s">
        <v>20</v>
      </c>
      <c r="C15" s="8">
        <v>64300</v>
      </c>
      <c r="D15" s="5"/>
      <c r="F15" s="6"/>
      <c r="G15" s="6"/>
    </row>
    <row r="16" spans="1:8" x14ac:dyDescent="0.3">
      <c r="B16" s="7" t="s">
        <v>3</v>
      </c>
      <c r="C16" s="8">
        <f>SUM(C6:C15)</f>
        <v>184851.31</v>
      </c>
      <c r="D16" s="10"/>
      <c r="F16" s="6" t="s">
        <v>4</v>
      </c>
      <c r="G16" s="6">
        <f>SUM(G6:G15)</f>
        <v>257267.45</v>
      </c>
      <c r="H16" s="5"/>
    </row>
    <row r="17" spans="2:8" x14ac:dyDescent="0.3">
      <c r="D17" s="5"/>
      <c r="H17" s="5"/>
    </row>
    <row r="18" spans="2:8" x14ac:dyDescent="0.3">
      <c r="D18" s="5"/>
      <c r="H18" s="5"/>
    </row>
    <row r="19" spans="2:8" x14ac:dyDescent="0.3">
      <c r="B19" s="13" t="s">
        <v>23</v>
      </c>
      <c r="C19" s="14">
        <f>G16-C16</f>
        <v>72416.140000000014</v>
      </c>
    </row>
    <row r="20" spans="2:8" x14ac:dyDescent="0.3">
      <c r="H20" s="5"/>
    </row>
    <row r="21" spans="2:8" x14ac:dyDescent="0.3">
      <c r="H21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Morten-André Olsen</dc:creator>
  <cp:lastModifiedBy>Morten-André Olsen</cp:lastModifiedBy>
  <dcterms:created xsi:type="dcterms:W3CDTF">2024-03-05T20:33:13Z</dcterms:created>
  <dcterms:modified xsi:type="dcterms:W3CDTF">2024-03-05T21:47:40Z</dcterms:modified>
</cp:coreProperties>
</file>