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1a30c2856f40b4/Dokumenter/"/>
    </mc:Choice>
  </mc:AlternateContent>
  <xr:revisionPtr revIDLastSave="22" documentId="8_{0AE49DD4-9BF3-4D46-ADBF-00DDDB12C3BC}" xr6:coauthVersionLast="47" xr6:coauthVersionMax="47" xr10:uidLastSave="{1D5A0792-F23A-4CF5-8287-F8F564A0DECA}"/>
  <bookViews>
    <workbookView xWindow="-110" yWindow="-110" windowWidth="19420" windowHeight="10300" xr2:uid="{D0AEBFD9-37F5-4900-88BA-975256A4DC91}"/>
  </bookViews>
  <sheets>
    <sheet name="2023-2024" sheetId="4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4" l="1"/>
  <c r="C13" i="4" l="1"/>
  <c r="C25" i="4"/>
  <c r="D25" i="4"/>
  <c r="B25" i="4"/>
  <c r="D13" i="4"/>
  <c r="B13" i="4"/>
</calcChain>
</file>

<file path=xl/sharedStrings.xml><?xml version="1.0" encoding="utf-8"?>
<sst xmlns="http://schemas.openxmlformats.org/spreadsheetml/2006/main" count="36" uniqueCount="25">
  <si>
    <t>Utgifter</t>
  </si>
  <si>
    <t>Inntekter</t>
  </si>
  <si>
    <t>Treningslokale</t>
  </si>
  <si>
    <t>Sum</t>
  </si>
  <si>
    <t>Fotballgruppe</t>
  </si>
  <si>
    <t>Friidrett-/skigruppe</t>
  </si>
  <si>
    <t>Svømmegruppe</t>
  </si>
  <si>
    <t>Hovedlaget</t>
  </si>
  <si>
    <t>Renter</t>
  </si>
  <si>
    <t>Dagsturhytte</t>
  </si>
  <si>
    <t>Budsjett 2023</t>
  </si>
  <si>
    <t>Regnskap 2023</t>
  </si>
  <si>
    <t>Budsjett 2024</t>
  </si>
  <si>
    <t>Herefoss IL, budsjett 2024</t>
  </si>
  <si>
    <t>Kommentarer utgifter regnskap 2023:</t>
  </si>
  <si>
    <t>Kommentarer inntekter regnskap 2023:</t>
  </si>
  <si>
    <t>&gt;Feilført noen medlemskontingenter fra regnskap? Har ingen praktisk betydning</t>
  </si>
  <si>
    <t>&gt;Inkluderer investering i spillemiddelprosjekt Belysning idrettsanlegg til 361.889,- (banken vil støtte med 150.000,- til dette prosjektet, og kommunen har støttet med 25.000,-).</t>
  </si>
  <si>
    <t>Saldo per 31.12.2023 var kr 61.158,68 (fra Prosjektkonto) + kr 267.897,43 = kr 329.056,11</t>
  </si>
  <si>
    <t xml:space="preserve">&gt;Inntektene som er kommet inn i 2023 er lavere enn utgiftene. Det er oppgradert med noe mer utstyr enn vanlig, samt vedlikehold. Vi har søkt om utstyrsmidler nå i 2024 slik at det kan være disse utgiftene dekkes opp noe. I tillegg kom en stor del av utgiftene til spillemiddelprosjektet Belysning idrettsanlegg i 2023. Her har vi fått innvilget spillemidler, samt at vi søker egen momskompensasjon for anlegg når det er ferdigstilt. Banken vil støtte med 150.000,- til dette prosjektet. </t>
  </si>
  <si>
    <t>&gt;Investert i en god del nytt utstyr. Det er søkt om utstyrsmidler for dette i 2024.</t>
  </si>
  <si>
    <t>&gt;Trekt fra 75.000,- i spillemidler og 50.000,- i tilskudd fra kommunen som er øremerket dagsturhytte og derfor ført over på den posten. Med i inntektene til hovedlaget ligger tilskudd på 25.000,- fra kommunen for Belysning idrettsanlegg.</t>
  </si>
  <si>
    <t>&gt;Inkluderer noe inventar og utstyr som er kjøpt inn og som ikke er med i spillemiddelsøknaden. Spillemiddelsøknaden gjaldt kun utgifter i forbindelse med toalettet. Det skal søkes om midler til å utvikle dagsturhytta videre, mulig det generer bruk av noe egenkapital fra laget også.</t>
  </si>
  <si>
    <t>&gt;Utbetalt spillemidler, samt tilskudd fra Birkenes kommune</t>
  </si>
  <si>
    <t>&gt;Det ble foretatt en dyprens av fotballbanen som medførte høyere utgifter enn budsjettert (i 2024 har vi betalt en egenandel på kr 20.000,- til kommunen slik at vi sammen med Birkenes IL er medeiere i en rensemaskin som kommunen drifter)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</si>
</sst>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kr&quot;\ * #,##0.00_-;\-&quot;kr&quot;\ * #,##0.00_-;_-&quot;kr&quot;\ * &quot;-&quot;??_-;_-@_-"/>
    <numFmt numFmtId="164" formatCode="_ [$kr-414]\ * #,##0.00_ ;_ [$kr-414]\ * \-#,##0.00_ ;_ [$kr-414]\ * &quot;-&quot;??_ ;_ @_ "/>
    <numFmt numFmtId="165" formatCode="&quot;kr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3" xfId="0" applyBorder="1" applyAlignment="1">
      <alignment vertical="center"/>
    </xf>
    <xf numFmtId="44" fontId="0" fillId="0" borderId="0" xfId="1" applyFont="1" applyAlignment="1">
      <alignment vertical="center"/>
    </xf>
    <xf numFmtId="164" fontId="0" fillId="0" borderId="7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4" fontId="0" fillId="0" borderId="5" xfId="1" applyFont="1" applyBorder="1" applyAlignment="1">
      <alignment vertical="center"/>
    </xf>
    <xf numFmtId="164" fontId="0" fillId="0" borderId="9" xfId="0" applyNumberFormat="1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4" xfId="0" applyBorder="1" applyAlignment="1">
      <alignment vertical="center"/>
    </xf>
    <xf numFmtId="44" fontId="0" fillId="0" borderId="8" xfId="1" applyFon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44" fontId="0" fillId="0" borderId="10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44" fontId="0" fillId="0" borderId="6" xfId="1" applyFont="1" applyBorder="1" applyAlignment="1">
      <alignment vertical="center"/>
    </xf>
    <xf numFmtId="44" fontId="0" fillId="0" borderId="0" xfId="1" applyFont="1" applyBorder="1" applyAlignment="1">
      <alignment vertical="center"/>
    </xf>
    <xf numFmtId="0" fontId="4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/>
    </xf>
    <xf numFmtId="44" fontId="0" fillId="0" borderId="8" xfId="1" applyFont="1" applyBorder="1" applyAlignment="1">
      <alignment horizontal="right" vertical="center"/>
    </xf>
    <xf numFmtId="44" fontId="3" fillId="0" borderId="6" xfId="1" applyFont="1" applyBorder="1" applyAlignment="1">
      <alignment vertical="center"/>
    </xf>
    <xf numFmtId="44" fontId="3" fillId="0" borderId="8" xfId="1" applyFont="1" applyBorder="1" applyAlignment="1">
      <alignment vertical="center"/>
    </xf>
    <xf numFmtId="44" fontId="3" fillId="0" borderId="0" xfId="1" applyFont="1" applyBorder="1" applyAlignment="1">
      <alignment vertical="center"/>
    </xf>
    <xf numFmtId="44" fontId="0" fillId="0" borderId="0" xfId="0" applyNumberFormat="1" applyAlignment="1">
      <alignment vertical="center"/>
    </xf>
    <xf numFmtId="0" fontId="7" fillId="0" borderId="1" xfId="0" applyFont="1" applyBorder="1" applyAlignment="1">
      <alignment vertical="center"/>
    </xf>
    <xf numFmtId="44" fontId="1" fillId="0" borderId="8" xfId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4A86-2F81-4152-8ACE-4FDDDCC26C10}">
  <sheetPr>
    <pageSetUpPr fitToPage="1"/>
  </sheetPr>
  <dimension ref="A2:G32"/>
  <sheetViews>
    <sheetView tabSelected="1" topLeftCell="B1" workbookViewId="0">
      <selection activeCell="F8" sqref="F8"/>
    </sheetView>
  </sheetViews>
  <sheetFormatPr baseColWidth="10" defaultRowHeight="14.5" x14ac:dyDescent="0.35"/>
  <cols>
    <col min="1" max="1" width="33" style="4" customWidth="1"/>
    <col min="2" max="2" width="19.7265625" style="4" customWidth="1"/>
    <col min="3" max="3" width="13.81640625" style="4" bestFit="1" customWidth="1"/>
    <col min="4" max="4" width="13.453125" style="4" bestFit="1" customWidth="1"/>
    <col min="5" max="5" width="10.90625" style="4"/>
    <col min="6" max="6" width="92.6328125" style="4" bestFit="1" customWidth="1"/>
    <col min="7" max="16384" width="10.90625" style="4"/>
  </cols>
  <sheetData>
    <row r="2" spans="1:7" x14ac:dyDescent="0.35">
      <c r="B2" s="14" t="s">
        <v>13</v>
      </c>
    </row>
    <row r="4" spans="1:7" x14ac:dyDescent="0.35">
      <c r="B4" s="14" t="s">
        <v>0</v>
      </c>
    </row>
    <row r="6" spans="1:7" x14ac:dyDescent="0.35">
      <c r="A6" s="15"/>
      <c r="B6" s="16" t="s">
        <v>10</v>
      </c>
      <c r="C6" s="17" t="s">
        <v>11</v>
      </c>
      <c r="D6" s="16" t="s">
        <v>12</v>
      </c>
      <c r="F6" s="16" t="s">
        <v>14</v>
      </c>
    </row>
    <row r="7" spans="1:7" ht="29" x14ac:dyDescent="0.35">
      <c r="A7" s="1" t="s">
        <v>7</v>
      </c>
      <c r="B7" s="2">
        <v>200000</v>
      </c>
      <c r="C7" s="3">
        <v>562361</v>
      </c>
      <c r="D7" s="2">
        <v>200000</v>
      </c>
      <c r="F7" s="5" t="s">
        <v>17</v>
      </c>
    </row>
    <row r="8" spans="1:7" ht="43.5" x14ac:dyDescent="0.35">
      <c r="A8" s="1" t="s">
        <v>4</v>
      </c>
      <c r="B8" s="2">
        <v>7000</v>
      </c>
      <c r="C8" s="11">
        <v>13973</v>
      </c>
      <c r="D8" s="2">
        <v>27000</v>
      </c>
      <c r="F8" s="29" t="s">
        <v>24</v>
      </c>
    </row>
    <row r="9" spans="1:7" x14ac:dyDescent="0.35">
      <c r="A9" s="1" t="s">
        <v>5</v>
      </c>
      <c r="B9" s="2">
        <v>22000</v>
      </c>
      <c r="C9" s="11">
        <v>56585</v>
      </c>
      <c r="D9" s="2">
        <v>30000</v>
      </c>
      <c r="F9" s="4" t="s">
        <v>20</v>
      </c>
    </row>
    <row r="10" spans="1:7" x14ac:dyDescent="0.35">
      <c r="A10" s="1" t="s">
        <v>6</v>
      </c>
      <c r="B10" s="2">
        <v>5000</v>
      </c>
      <c r="C10" s="11">
        <v>3006</v>
      </c>
      <c r="D10" s="2">
        <v>5000</v>
      </c>
    </row>
    <row r="11" spans="1:7" x14ac:dyDescent="0.35">
      <c r="A11" s="4" t="s">
        <v>2</v>
      </c>
      <c r="B11" s="18">
        <v>30000</v>
      </c>
      <c r="C11" s="11">
        <v>100171</v>
      </c>
      <c r="D11" s="19">
        <v>50000</v>
      </c>
      <c r="F11" s="4" t="s">
        <v>20</v>
      </c>
    </row>
    <row r="12" spans="1:7" ht="43.5" x14ac:dyDescent="0.35">
      <c r="A12" s="4" t="s">
        <v>9</v>
      </c>
      <c r="B12" s="6">
        <v>120000</v>
      </c>
      <c r="C12" s="12">
        <v>30156</v>
      </c>
      <c r="D12" s="8">
        <v>50000</v>
      </c>
      <c r="F12" s="5" t="s">
        <v>22</v>
      </c>
      <c r="G12" s="20"/>
    </row>
    <row r="13" spans="1:7" x14ac:dyDescent="0.35">
      <c r="A13" s="9" t="s">
        <v>3</v>
      </c>
      <c r="B13" s="2">
        <f>SUM(B7:B12)</f>
        <v>384000</v>
      </c>
      <c r="C13" s="11">
        <f>SUM(C7:C12)</f>
        <v>766252</v>
      </c>
      <c r="D13" s="2">
        <f>SUM(D7:D12)</f>
        <v>362000</v>
      </c>
      <c r="F13" s="21"/>
    </row>
    <row r="16" spans="1:7" x14ac:dyDescent="0.35">
      <c r="B16" s="14" t="s">
        <v>1</v>
      </c>
    </row>
    <row r="17" spans="1:6" x14ac:dyDescent="0.35">
      <c r="A17" s="15"/>
      <c r="B17" s="16" t="s">
        <v>10</v>
      </c>
      <c r="C17" s="17" t="s">
        <v>11</v>
      </c>
      <c r="D17" s="16" t="s">
        <v>12</v>
      </c>
      <c r="F17" s="16" t="s">
        <v>15</v>
      </c>
    </row>
    <row r="18" spans="1:6" ht="43.5" x14ac:dyDescent="0.35">
      <c r="A18" s="1" t="s">
        <v>7</v>
      </c>
      <c r="B18" s="2">
        <v>330000</v>
      </c>
      <c r="C18" s="11">
        <f>535205-50000-75000</f>
        <v>410205</v>
      </c>
      <c r="D18" s="13">
        <v>330000</v>
      </c>
      <c r="F18" s="5" t="s">
        <v>21</v>
      </c>
    </row>
    <row r="19" spans="1:6" x14ac:dyDescent="0.35">
      <c r="A19" s="1" t="s">
        <v>4</v>
      </c>
      <c r="B19" s="2">
        <v>0</v>
      </c>
      <c r="C19" s="11">
        <v>0</v>
      </c>
      <c r="D19" s="19">
        <v>0</v>
      </c>
    </row>
    <row r="20" spans="1:6" x14ac:dyDescent="0.35">
      <c r="A20" s="1" t="s">
        <v>5</v>
      </c>
      <c r="B20" s="2">
        <v>0</v>
      </c>
      <c r="C20" s="11">
        <v>2741</v>
      </c>
      <c r="D20" s="19">
        <v>0</v>
      </c>
    </row>
    <row r="21" spans="1:6" x14ac:dyDescent="0.35">
      <c r="A21" s="1" t="s">
        <v>6</v>
      </c>
      <c r="B21" s="2">
        <v>1000</v>
      </c>
      <c r="C21" s="22">
        <v>418</v>
      </c>
      <c r="D21" s="19">
        <v>1000</v>
      </c>
    </row>
    <row r="22" spans="1:6" x14ac:dyDescent="0.35">
      <c r="A22" s="1" t="s">
        <v>9</v>
      </c>
      <c r="B22" s="2"/>
      <c r="C22" s="28">
        <v>125000</v>
      </c>
      <c r="D22" s="19"/>
      <c r="F22" s="4" t="s">
        <v>23</v>
      </c>
    </row>
    <row r="23" spans="1:6" x14ac:dyDescent="0.35">
      <c r="A23" s="4" t="s">
        <v>2</v>
      </c>
      <c r="B23" s="23">
        <v>0</v>
      </c>
      <c r="C23" s="24">
        <v>958</v>
      </c>
      <c r="D23" s="25">
        <v>0</v>
      </c>
      <c r="F23" s="4" t="s">
        <v>16</v>
      </c>
    </row>
    <row r="24" spans="1:6" x14ac:dyDescent="0.35">
      <c r="A24" s="1" t="s">
        <v>8</v>
      </c>
      <c r="B24" s="6">
        <v>500</v>
      </c>
      <c r="C24" s="7">
        <v>2013</v>
      </c>
      <c r="D24" s="8">
        <v>500</v>
      </c>
    </row>
    <row r="25" spans="1:6" ht="72.5" x14ac:dyDescent="0.35">
      <c r="A25" s="9" t="s">
        <v>3</v>
      </c>
      <c r="B25" s="2">
        <f>SUM(B18:B24)</f>
        <v>331500</v>
      </c>
      <c r="C25" s="10">
        <f>SUM(C18:C24)</f>
        <v>541335</v>
      </c>
      <c r="D25" s="2">
        <f>SUM(D18:D24)</f>
        <v>331500</v>
      </c>
      <c r="F25" s="5" t="s">
        <v>19</v>
      </c>
    </row>
    <row r="26" spans="1:6" x14ac:dyDescent="0.35">
      <c r="B26" s="2"/>
      <c r="C26" s="2"/>
      <c r="D26" s="2"/>
    </row>
    <row r="27" spans="1:6" x14ac:dyDescent="0.35">
      <c r="B27" s="2"/>
      <c r="C27" s="2"/>
      <c r="D27" s="2"/>
    </row>
    <row r="28" spans="1:6" ht="15.5" x14ac:dyDescent="0.35">
      <c r="A28" s="27" t="s">
        <v>18</v>
      </c>
      <c r="B28" s="27"/>
      <c r="C28" s="27"/>
      <c r="D28" s="27"/>
    </row>
    <row r="29" spans="1:6" x14ac:dyDescent="0.35">
      <c r="B29" s="26"/>
      <c r="C29" s="2"/>
      <c r="D29" s="2"/>
    </row>
    <row r="30" spans="1:6" x14ac:dyDescent="0.35">
      <c r="B30" s="26"/>
      <c r="C30" s="2"/>
      <c r="D30" s="2"/>
    </row>
    <row r="31" spans="1:6" x14ac:dyDescent="0.35">
      <c r="B31" s="19"/>
      <c r="C31" s="2"/>
      <c r="D31" s="2"/>
    </row>
    <row r="32" spans="1:6" x14ac:dyDescent="0.35">
      <c r="B32" s="26"/>
    </row>
  </sheetData>
  <mergeCells count="1">
    <mergeCell ref="A28:D28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Brukeren</dc:creator>
  <cp:lastModifiedBy>Bente Snøløs Topland</cp:lastModifiedBy>
  <cp:lastPrinted>2024-02-23T11:50:15Z</cp:lastPrinted>
  <dcterms:created xsi:type="dcterms:W3CDTF">2020-02-03T20:53:15Z</dcterms:created>
  <dcterms:modified xsi:type="dcterms:W3CDTF">2024-02-24T20:15:47Z</dcterms:modified>
</cp:coreProperties>
</file>