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8fc20681b31fa6e5/Dokumenter/Tiller Håndball/Bekledning/"/>
    </mc:Choice>
  </mc:AlternateContent>
  <xr:revisionPtr revIDLastSave="547" documentId="8_{02ED0E70-B7E5-484D-9F03-8D62990EC531}" xr6:coauthVersionLast="47" xr6:coauthVersionMax="47" xr10:uidLastSave="{521A566D-CF3B-401F-8B55-AC6D6D6028F8}"/>
  <bookViews>
    <workbookView xWindow="-120" yWindow="-120" windowWidth="29040" windowHeight="15720" xr2:uid="{C443A6FC-A9C5-4645-84EC-6A0123A9122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1" i="1" l="1"/>
  <c r="R9" i="1"/>
  <c r="R10" i="1"/>
  <c r="R8" i="1"/>
  <c r="R11" i="1" s="1"/>
  <c r="J59" i="1"/>
  <c r="J60" i="1"/>
  <c r="J61" i="1"/>
  <c r="J62" i="1"/>
  <c r="J63" i="1"/>
  <c r="J58" i="1"/>
  <c r="J49" i="1"/>
  <c r="J50" i="1"/>
  <c r="J51" i="1"/>
  <c r="J52" i="1"/>
  <c r="J53" i="1"/>
  <c r="J48" i="1"/>
  <c r="J39" i="1"/>
  <c r="J40" i="1"/>
  <c r="J41" i="1"/>
  <c r="J42" i="1"/>
  <c r="J43" i="1"/>
  <c r="J38" i="1"/>
  <c r="L38" i="1" s="1"/>
  <c r="J29" i="1"/>
  <c r="J30" i="1"/>
  <c r="J31" i="1"/>
  <c r="J32" i="1"/>
  <c r="J33" i="1"/>
  <c r="J28" i="1"/>
  <c r="J24" i="1"/>
  <c r="L24" i="1" s="1"/>
  <c r="J25" i="1"/>
  <c r="L25" i="1" s="1"/>
  <c r="J26" i="1"/>
  <c r="L26" i="1" s="1"/>
  <c r="J27" i="1"/>
  <c r="L27" i="1" s="1"/>
  <c r="J23" i="1"/>
  <c r="J14" i="1"/>
  <c r="L14" i="1" s="1"/>
  <c r="J15" i="1"/>
  <c r="L15" i="1" s="1"/>
  <c r="J16" i="1"/>
  <c r="J17" i="1"/>
  <c r="J18" i="1"/>
  <c r="J13" i="1"/>
  <c r="L13" i="1" s="1"/>
  <c r="J9" i="1"/>
  <c r="L9" i="1" s="1"/>
  <c r="J10" i="1"/>
  <c r="J11" i="1"/>
  <c r="J12" i="1"/>
  <c r="J8" i="1"/>
  <c r="L8" i="1" s="1"/>
  <c r="D59" i="1"/>
  <c r="D60" i="1"/>
  <c r="D61" i="1"/>
  <c r="F61" i="1" s="1"/>
  <c r="D62" i="1"/>
  <c r="F62" i="1" s="1"/>
  <c r="D63" i="1"/>
  <c r="D64" i="1"/>
  <c r="D65" i="1"/>
  <c r="D66" i="1"/>
  <c r="D67" i="1"/>
  <c r="D68" i="1"/>
  <c r="F68" i="1" s="1"/>
  <c r="D69" i="1"/>
  <c r="F69" i="1" s="1"/>
  <c r="D70" i="1"/>
  <c r="F70" i="1" s="1"/>
  <c r="D71" i="1"/>
  <c r="D58" i="1"/>
  <c r="D49" i="1"/>
  <c r="D50" i="1"/>
  <c r="F50" i="1" s="1"/>
  <c r="D51" i="1"/>
  <c r="F51" i="1" s="1"/>
  <c r="D52" i="1"/>
  <c r="F52" i="1" s="1"/>
  <c r="D53" i="1"/>
  <c r="F53" i="1" s="1"/>
  <c r="D48" i="1"/>
  <c r="F48" i="1" s="1"/>
  <c r="D39" i="1"/>
  <c r="D40" i="1"/>
  <c r="D41" i="1"/>
  <c r="D42" i="1"/>
  <c r="F42" i="1" s="1"/>
  <c r="D43" i="1"/>
  <c r="D38" i="1"/>
  <c r="F38" i="1" s="1"/>
  <c r="D29" i="1"/>
  <c r="D30" i="1"/>
  <c r="D31" i="1"/>
  <c r="D32" i="1"/>
  <c r="D33" i="1"/>
  <c r="F33" i="1" s="1"/>
  <c r="D28" i="1"/>
  <c r="D24" i="1"/>
  <c r="F24" i="1" s="1"/>
  <c r="D25" i="1"/>
  <c r="F25" i="1" s="1"/>
  <c r="D26" i="1"/>
  <c r="F26" i="1" s="1"/>
  <c r="D27" i="1"/>
  <c r="F27" i="1" s="1"/>
  <c r="D23" i="1"/>
  <c r="F23" i="1" s="1"/>
  <c r="D14" i="1"/>
  <c r="F14" i="1" s="1"/>
  <c r="D15" i="1"/>
  <c r="F15" i="1" s="1"/>
  <c r="D16" i="1"/>
  <c r="F16" i="1" s="1"/>
  <c r="D17" i="1"/>
  <c r="F17" i="1" s="1"/>
  <c r="D18" i="1"/>
  <c r="F18" i="1" s="1"/>
  <c r="D13" i="1"/>
  <c r="F13" i="1" s="1"/>
  <c r="D9" i="1"/>
  <c r="D10" i="1"/>
  <c r="D11" i="1"/>
  <c r="F11" i="1" s="1"/>
  <c r="D12" i="1"/>
  <c r="F12" i="1" s="1"/>
  <c r="D8" i="1"/>
  <c r="K64" i="1"/>
  <c r="L59" i="1"/>
  <c r="L60" i="1"/>
  <c r="L61" i="1"/>
  <c r="L62" i="1"/>
  <c r="L63" i="1"/>
  <c r="L58" i="1"/>
  <c r="E72" i="1"/>
  <c r="F59" i="1"/>
  <c r="F60" i="1"/>
  <c r="F63" i="1"/>
  <c r="F64" i="1"/>
  <c r="F65" i="1"/>
  <c r="F66" i="1"/>
  <c r="F67" i="1"/>
  <c r="F71" i="1"/>
  <c r="F58" i="1"/>
  <c r="K54" i="1"/>
  <c r="L49" i="1"/>
  <c r="L50" i="1"/>
  <c r="L51" i="1"/>
  <c r="L52" i="1"/>
  <c r="L53" i="1"/>
  <c r="L48" i="1"/>
  <c r="E54" i="1"/>
  <c r="F49" i="1"/>
  <c r="L39" i="1"/>
  <c r="L40" i="1"/>
  <c r="L41" i="1"/>
  <c r="L42" i="1"/>
  <c r="L43" i="1"/>
  <c r="K44" i="1"/>
  <c r="E44" i="1"/>
  <c r="F39" i="1"/>
  <c r="F40" i="1"/>
  <c r="F41" i="1"/>
  <c r="F43" i="1"/>
  <c r="K34" i="1"/>
  <c r="L28" i="1"/>
  <c r="L29" i="1"/>
  <c r="L30" i="1"/>
  <c r="L31" i="1"/>
  <c r="L32" i="1"/>
  <c r="L33" i="1"/>
  <c r="L23" i="1"/>
  <c r="E34" i="1"/>
  <c r="F28" i="1"/>
  <c r="F29" i="1"/>
  <c r="F30" i="1"/>
  <c r="F31" i="1"/>
  <c r="F32" i="1"/>
  <c r="K19" i="1"/>
  <c r="L16" i="1"/>
  <c r="L17" i="1"/>
  <c r="L18" i="1"/>
  <c r="E19" i="1"/>
  <c r="L12" i="1"/>
  <c r="L11" i="1"/>
  <c r="L10" i="1"/>
  <c r="F9" i="1"/>
  <c r="F10" i="1"/>
  <c r="F8" i="1"/>
  <c r="H2" i="1" l="1"/>
  <c r="H4" i="1"/>
  <c r="L64" i="1"/>
  <c r="L54" i="1"/>
  <c r="L44" i="1"/>
  <c r="L34" i="1"/>
  <c r="F72" i="1"/>
  <c r="F54" i="1"/>
  <c r="F44" i="1"/>
  <c r="F34" i="1"/>
  <c r="F19" i="1"/>
  <c r="L19" i="1"/>
</calcChain>
</file>

<file path=xl/sharedStrings.xml><?xml version="1.0" encoding="utf-8"?>
<sst xmlns="http://schemas.openxmlformats.org/spreadsheetml/2006/main" count="189" uniqueCount="57">
  <si>
    <t>LAG</t>
  </si>
  <si>
    <t>J2013</t>
  </si>
  <si>
    <t>Størrelse</t>
  </si>
  <si>
    <t>Artikkel</t>
  </si>
  <si>
    <t>Pris</t>
  </si>
  <si>
    <t>Antall</t>
  </si>
  <si>
    <t>Sum</t>
  </si>
  <si>
    <t>DELSUM</t>
  </si>
  <si>
    <t>S</t>
  </si>
  <si>
    <t>M</t>
  </si>
  <si>
    <t>L</t>
  </si>
  <si>
    <t>XL</t>
  </si>
  <si>
    <t>XXL</t>
  </si>
  <si>
    <t>XXXL</t>
  </si>
  <si>
    <t>XS</t>
  </si>
  <si>
    <t>Keeperdrakt RØD</t>
  </si>
  <si>
    <t>Keeperdrakt GRØNN</t>
  </si>
  <si>
    <t>Kampskjorte VOKSEN</t>
  </si>
  <si>
    <t>Kampskjorte BARN</t>
  </si>
  <si>
    <t>Kampshorts BARN</t>
  </si>
  <si>
    <t>Kampshorts VOKSEN</t>
  </si>
  <si>
    <t>Kampskjorte WOMAN</t>
  </si>
  <si>
    <t>Zipjakke BARN</t>
  </si>
  <si>
    <t>Zipjakke VOKSEN</t>
  </si>
  <si>
    <t>Treningsbukse BARN</t>
  </si>
  <si>
    <t>Treningsbukse VOKSEN</t>
  </si>
  <si>
    <t>Zipjakke WOMAN</t>
  </si>
  <si>
    <t>Treningsbukse WOMAN</t>
  </si>
  <si>
    <t>Kampshorts WOMAN</t>
  </si>
  <si>
    <t>TOTALT LAG:</t>
  </si>
  <si>
    <t>Keeperbukse</t>
  </si>
  <si>
    <t>Kontaktperson mobilnr:</t>
  </si>
  <si>
    <t>Kontaktperson navn:</t>
  </si>
  <si>
    <t>Navn Navnesen</t>
  </si>
  <si>
    <t>Kontaktperson epost:</t>
  </si>
  <si>
    <t>TOTALT EGENANDEL LAG:</t>
  </si>
  <si>
    <t>TILLER HÅNDBALL - BESTILLING BEKLEDNING SOMMER 2024</t>
  </si>
  <si>
    <t>epost@mail.no</t>
  </si>
  <si>
    <t>Keeper HMLCORE XK GK COTTON PANTS BLACK</t>
  </si>
  <si>
    <t>Shorts HMLAUTHENTIC PL SHORTS TRUE BLUE --- WOMAN</t>
  </si>
  <si>
    <t>Hjemmedrakt HMLAUTHENTIC PL JERSEY SHORTSLEEVE TRUE BLUE</t>
  </si>
  <si>
    <t>Jakke HMLAUTHENTIC PL ZIP JACKET TRUE BLUE</t>
  </si>
  <si>
    <t>Shorts HMLAUTHENTIC PL SHORTS TRUE BLUE</t>
  </si>
  <si>
    <t>Bukse HMLAUTHENTIC PL PANTS BLACK</t>
  </si>
  <si>
    <t>Hjemmedrakt HMLAUTHENTIC PL JERSEY SHORTSLEEVE TRUE BLUE --- WOMAN</t>
  </si>
  <si>
    <t>Jakke HMLAUTHENTIC PL ZIP JACKET TRUE BLUE--- WOMAN</t>
  </si>
  <si>
    <t>Bukse HMLAUTHENTIC PL PANTS BLACK --- WOMAN</t>
  </si>
  <si>
    <t>Keeper HMLAUTHENTIC PL JERSEY LONGSLEEVE TRUE RED ELLER JELLY BEAN</t>
  </si>
  <si>
    <t>TRUE RED</t>
  </si>
  <si>
    <t>JELLY BEAN</t>
  </si>
  <si>
    <t>BLACK</t>
  </si>
  <si>
    <t>TRUE BLUE</t>
  </si>
  <si>
    <t>Sokker BASIC 3-pack</t>
  </si>
  <si>
    <t>Basic 3-pack</t>
  </si>
  <si>
    <t>32-25</t>
  </si>
  <si>
    <t>36-40</t>
  </si>
  <si>
    <t>41-45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</si>
</sst>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kr&quot;\ * #,##0.00_-;\-&quot;kr&quot;\ * #,##0.00_-;_-&quot;kr&quot;\ * &quot;-&quot;??_-;_-@_-"/>
    <numFmt numFmtId="164" formatCode="_-&quot;kr&quot;\ * #,##0_-;\-&quot;kr&quot;\ * #,##0_-;_-&quot;kr&quot;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b/>
      <sz val="20"/>
      <color rgb="FF00206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2" fillId="3" borderId="0" xfId="0" applyFont="1" applyFill="1"/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1" xfId="0" applyFont="1" applyBorder="1"/>
    <xf numFmtId="0" fontId="2" fillId="0" borderId="3" xfId="0" applyFont="1" applyBorder="1"/>
    <xf numFmtId="0" fontId="2" fillId="3" borderId="3" xfId="0" applyFont="1" applyFill="1" applyBorder="1"/>
    <xf numFmtId="0" fontId="0" fillId="0" borderId="2" xfId="0" applyBorder="1"/>
    <xf numFmtId="0" fontId="0" fillId="0" borderId="2" xfId="0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4" fontId="0" fillId="0" borderId="1" xfId="1" applyNumberFormat="1" applyFont="1" applyBorder="1"/>
    <xf numFmtId="164" fontId="0" fillId="0" borderId="2" xfId="1" applyNumberFormat="1" applyFont="1" applyBorder="1"/>
    <xf numFmtId="164" fontId="2" fillId="0" borderId="3" xfId="1" applyNumberFormat="1" applyFont="1" applyBorder="1"/>
    <xf numFmtId="164" fontId="2" fillId="0" borderId="3" xfId="1" applyNumberFormat="1" applyFont="1" applyFill="1" applyBorder="1"/>
    <xf numFmtId="164" fontId="2" fillId="0" borderId="0" xfId="0" applyNumberFormat="1" applyFont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2" fillId="2" borderId="1" xfId="0" applyFont="1" applyFill="1" applyBorder="1"/>
    <xf numFmtId="0" fontId="5" fillId="0" borderId="0" xfId="0" applyFont="1"/>
    <xf numFmtId="0" fontId="2" fillId="2" borderId="0" xfId="0" applyFont="1" applyFill="1"/>
    <xf numFmtId="0" fontId="6" fillId="2" borderId="0" xfId="2" applyFill="1"/>
    <xf numFmtId="0" fontId="0" fillId="2" borderId="1" xfId="0" applyFill="1" applyBorder="1"/>
    <xf numFmtId="0" fontId="0" fillId="2" borderId="2" xfId="0" applyFill="1" applyBorder="1"/>
    <xf numFmtId="0" fontId="4" fillId="5" borderId="0" xfId="0" applyFont="1" applyFill="1"/>
    <xf numFmtId="0" fontId="0" fillId="5" borderId="0" xfId="0" applyFill="1"/>
    <xf numFmtId="0" fontId="2" fillId="0" borderId="1" xfId="0" applyFont="1" applyFill="1" applyBorder="1"/>
  </cellXfs>
  <cellStyles count="3">
    <cellStyle name="Hyperkobling" xfId="2" builtinId="8"/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post@mail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596A1-E7C8-4280-AB2F-F068CBBB5B2A}">
  <dimension ref="B1:R93"/>
  <sheetViews>
    <sheetView tabSelected="1" workbookViewId="0">
      <selection activeCell="P17" sqref="P17"/>
    </sheetView>
  </sheetViews>
  <sheetFormatPr baseColWidth="10" defaultRowHeight="15" x14ac:dyDescent="0.25"/>
  <cols>
    <col min="1" max="1" width="5.42578125" customWidth="1"/>
    <col min="2" max="2" width="22.42578125" customWidth="1"/>
    <col min="3" max="3" width="13.7109375" customWidth="1"/>
    <col min="6" max="6" width="14.140625" customWidth="1"/>
    <col min="7" max="7" width="11.42578125" style="7"/>
    <col min="8" max="8" width="22.5703125" customWidth="1"/>
    <col min="12" max="12" width="13.28515625" customWidth="1"/>
    <col min="14" max="14" width="19.7109375" customWidth="1"/>
  </cols>
  <sheetData>
    <row r="1" spans="2:18" x14ac:dyDescent="0.25">
      <c r="H1" t="s">
        <v>29</v>
      </c>
      <c r="K1" t="s">
        <v>32</v>
      </c>
      <c r="M1" t="s">
        <v>34</v>
      </c>
    </row>
    <row r="2" spans="2:18" s="1" customFormat="1" x14ac:dyDescent="0.25">
      <c r="B2" s="3" t="s">
        <v>36</v>
      </c>
      <c r="G2" s="6"/>
      <c r="H2" s="20">
        <f>F19+F34+F44+F54+F72+L19+L34+L44+L54+L64+R11</f>
        <v>0</v>
      </c>
      <c r="K2" s="28" t="s">
        <v>33</v>
      </c>
      <c r="M2" s="29" t="s">
        <v>37</v>
      </c>
    </row>
    <row r="3" spans="2:18" x14ac:dyDescent="0.25">
      <c r="H3" t="s">
        <v>35</v>
      </c>
      <c r="K3" t="s">
        <v>31</v>
      </c>
    </row>
    <row r="4" spans="2:18" ht="26.25" x14ac:dyDescent="0.4">
      <c r="B4" s="27" t="s">
        <v>0</v>
      </c>
      <c r="C4" s="5" t="s">
        <v>1</v>
      </c>
      <c r="H4" s="20">
        <f>F34+F54+L19+L34+L44+L54+L64+R11</f>
        <v>0</v>
      </c>
      <c r="K4" s="28">
        <v>12345678</v>
      </c>
    </row>
    <row r="6" spans="2:18" ht="15.75" x14ac:dyDescent="0.25">
      <c r="B6" s="4" t="s">
        <v>40</v>
      </c>
      <c r="H6" s="4" t="s">
        <v>41</v>
      </c>
      <c r="N6" s="4" t="s">
        <v>52</v>
      </c>
    </row>
    <row r="7" spans="2:18" x14ac:dyDescent="0.25">
      <c r="B7" s="10" t="s">
        <v>3</v>
      </c>
      <c r="C7" s="10" t="s">
        <v>2</v>
      </c>
      <c r="D7" s="10" t="s">
        <v>4</v>
      </c>
      <c r="E7" s="26" t="s">
        <v>5</v>
      </c>
      <c r="F7" s="10" t="s">
        <v>6</v>
      </c>
      <c r="H7" s="10" t="s">
        <v>3</v>
      </c>
      <c r="I7" s="10" t="s">
        <v>2</v>
      </c>
      <c r="J7" s="10" t="s">
        <v>4</v>
      </c>
      <c r="K7" s="26" t="s">
        <v>5</v>
      </c>
      <c r="L7" s="10" t="s">
        <v>6</v>
      </c>
      <c r="N7" s="34" t="s">
        <v>3</v>
      </c>
      <c r="O7" s="34" t="s">
        <v>2</v>
      </c>
      <c r="P7" s="34" t="s">
        <v>4</v>
      </c>
      <c r="Q7" s="26" t="s">
        <v>5</v>
      </c>
      <c r="R7" s="34" t="s">
        <v>6</v>
      </c>
    </row>
    <row r="8" spans="2:18" x14ac:dyDescent="0.25">
      <c r="B8" s="25" t="s">
        <v>18</v>
      </c>
      <c r="C8" s="8">
        <v>116</v>
      </c>
      <c r="D8" s="16">
        <f>349*0.7</f>
        <v>244.29999999999998</v>
      </c>
      <c r="E8" s="30"/>
      <c r="F8" s="16">
        <f>D8*E8</f>
        <v>0</v>
      </c>
      <c r="H8" s="25" t="s">
        <v>22</v>
      </c>
      <c r="I8" s="8">
        <v>116</v>
      </c>
      <c r="J8" s="16">
        <f>599*0.7</f>
        <v>419.29999999999995</v>
      </c>
      <c r="K8" s="30"/>
      <c r="L8" s="16">
        <f>J8*K8</f>
        <v>0</v>
      </c>
      <c r="N8" s="8" t="s">
        <v>53</v>
      </c>
      <c r="O8" s="8" t="s">
        <v>54</v>
      </c>
      <c r="P8" s="8">
        <v>100</v>
      </c>
      <c r="Q8" s="30"/>
      <c r="R8" s="8">
        <f>P8*Q8</f>
        <v>0</v>
      </c>
    </row>
    <row r="9" spans="2:18" x14ac:dyDescent="0.25">
      <c r="B9" s="25" t="s">
        <v>51</v>
      </c>
      <c r="C9" s="8">
        <v>128</v>
      </c>
      <c r="D9" s="16">
        <f t="shared" ref="D9:D12" si="0">349*0.7</f>
        <v>244.29999999999998</v>
      </c>
      <c r="E9" s="30"/>
      <c r="F9" s="16">
        <f t="shared" ref="F9:F18" si="1">D9*E9</f>
        <v>0</v>
      </c>
      <c r="H9" s="25" t="s">
        <v>51</v>
      </c>
      <c r="I9" s="8">
        <v>128</v>
      </c>
      <c r="J9" s="16">
        <f t="shared" ref="J9:J12" si="2">599*0.7</f>
        <v>419.29999999999995</v>
      </c>
      <c r="K9" s="30"/>
      <c r="L9" s="16">
        <f t="shared" ref="L9:L18" si="3">J9*K9</f>
        <v>0</v>
      </c>
      <c r="N9" s="8"/>
      <c r="O9" s="8" t="s">
        <v>55</v>
      </c>
      <c r="P9" s="8">
        <v>100</v>
      </c>
      <c r="Q9" s="30"/>
      <c r="R9" s="8">
        <f t="shared" ref="R9:R10" si="4">P9*Q9</f>
        <v>0</v>
      </c>
    </row>
    <row r="10" spans="2:18" ht="15.75" thickBot="1" x14ac:dyDescent="0.3">
      <c r="B10" s="8"/>
      <c r="C10" s="8">
        <v>140</v>
      </c>
      <c r="D10" s="16">
        <f t="shared" si="0"/>
        <v>244.29999999999998</v>
      </c>
      <c r="E10" s="30"/>
      <c r="F10" s="16">
        <f t="shared" si="1"/>
        <v>0</v>
      </c>
      <c r="H10" s="8"/>
      <c r="I10" s="8">
        <v>140</v>
      </c>
      <c r="J10" s="16">
        <f t="shared" si="2"/>
        <v>419.29999999999995</v>
      </c>
      <c r="K10" s="30"/>
      <c r="L10" s="16">
        <f t="shared" si="3"/>
        <v>0</v>
      </c>
      <c r="N10" s="13"/>
      <c r="O10" s="13" t="s">
        <v>56</v>
      </c>
      <c r="P10" s="13">
        <v>100</v>
      </c>
      <c r="Q10" s="31"/>
      <c r="R10" s="8">
        <f t="shared" si="4"/>
        <v>0</v>
      </c>
    </row>
    <row r="11" spans="2:18" ht="15.75" thickTop="1" x14ac:dyDescent="0.25">
      <c r="B11" s="8"/>
      <c r="C11" s="8">
        <v>152</v>
      </c>
      <c r="D11" s="16">
        <f t="shared" si="0"/>
        <v>244.29999999999998</v>
      </c>
      <c r="E11" s="30"/>
      <c r="F11" s="16">
        <f t="shared" si="1"/>
        <v>0</v>
      </c>
      <c r="H11" s="8"/>
      <c r="I11" s="8">
        <v>152</v>
      </c>
      <c r="J11" s="16">
        <f t="shared" si="2"/>
        <v>419.29999999999995</v>
      </c>
      <c r="K11" s="30"/>
      <c r="L11" s="16">
        <f t="shared" si="3"/>
        <v>0</v>
      </c>
      <c r="N11" s="11" t="s">
        <v>7</v>
      </c>
      <c r="O11" s="12"/>
      <c r="P11" s="12"/>
      <c r="Q11" s="11">
        <f>SUM(Q8:Q10)</f>
        <v>0</v>
      </c>
      <c r="R11" s="11">
        <f>SUM(R8:R10)</f>
        <v>0</v>
      </c>
    </row>
    <row r="12" spans="2:18" x14ac:dyDescent="0.25">
      <c r="B12" s="8"/>
      <c r="C12" s="8">
        <v>164</v>
      </c>
      <c r="D12" s="16">
        <f t="shared" si="0"/>
        <v>244.29999999999998</v>
      </c>
      <c r="E12" s="30"/>
      <c r="F12" s="16">
        <f t="shared" si="1"/>
        <v>0</v>
      </c>
      <c r="H12" s="8"/>
      <c r="I12" s="8">
        <v>164</v>
      </c>
      <c r="J12" s="16">
        <f t="shared" si="2"/>
        <v>419.29999999999995</v>
      </c>
      <c r="K12" s="30"/>
      <c r="L12" s="16">
        <f t="shared" si="3"/>
        <v>0</v>
      </c>
    </row>
    <row r="13" spans="2:18" x14ac:dyDescent="0.25">
      <c r="B13" s="25" t="s">
        <v>17</v>
      </c>
      <c r="C13" s="9" t="s">
        <v>8</v>
      </c>
      <c r="D13" s="16">
        <f>399*0.7</f>
        <v>279.29999999999995</v>
      </c>
      <c r="E13" s="30"/>
      <c r="F13" s="16">
        <f t="shared" si="1"/>
        <v>0</v>
      </c>
      <c r="H13" s="25" t="s">
        <v>23</v>
      </c>
      <c r="I13" s="9" t="s">
        <v>8</v>
      </c>
      <c r="J13" s="16">
        <f>649*0.7</f>
        <v>454.29999999999995</v>
      </c>
      <c r="K13" s="30"/>
      <c r="L13" s="16">
        <f t="shared" si="3"/>
        <v>0</v>
      </c>
    </row>
    <row r="14" spans="2:18" x14ac:dyDescent="0.25">
      <c r="B14" s="25" t="s">
        <v>51</v>
      </c>
      <c r="C14" s="9" t="s">
        <v>9</v>
      </c>
      <c r="D14" s="16">
        <f t="shared" ref="D14:D18" si="5">399*0.7</f>
        <v>279.29999999999995</v>
      </c>
      <c r="E14" s="30"/>
      <c r="F14" s="16">
        <f t="shared" si="1"/>
        <v>0</v>
      </c>
      <c r="H14" s="25" t="s">
        <v>51</v>
      </c>
      <c r="I14" s="9" t="s">
        <v>9</v>
      </c>
      <c r="J14" s="16">
        <f t="shared" ref="J14:J18" si="6">649*0.7</f>
        <v>454.29999999999995</v>
      </c>
      <c r="K14" s="30"/>
      <c r="L14" s="16">
        <f t="shared" si="3"/>
        <v>0</v>
      </c>
    </row>
    <row r="15" spans="2:18" x14ac:dyDescent="0.25">
      <c r="B15" s="8"/>
      <c r="C15" s="9" t="s">
        <v>10</v>
      </c>
      <c r="D15" s="16">
        <f t="shared" si="5"/>
        <v>279.29999999999995</v>
      </c>
      <c r="E15" s="30"/>
      <c r="F15" s="16">
        <f t="shared" si="1"/>
        <v>0</v>
      </c>
      <c r="H15" s="8"/>
      <c r="I15" s="9" t="s">
        <v>10</v>
      </c>
      <c r="J15" s="16">
        <f t="shared" si="6"/>
        <v>454.29999999999995</v>
      </c>
      <c r="K15" s="30"/>
      <c r="L15" s="16">
        <f t="shared" si="3"/>
        <v>0</v>
      </c>
    </row>
    <row r="16" spans="2:18" x14ac:dyDescent="0.25">
      <c r="B16" s="8"/>
      <c r="C16" s="9" t="s">
        <v>11</v>
      </c>
      <c r="D16" s="16">
        <f t="shared" si="5"/>
        <v>279.29999999999995</v>
      </c>
      <c r="E16" s="30"/>
      <c r="F16" s="16">
        <f t="shared" si="1"/>
        <v>0</v>
      </c>
      <c r="H16" s="8"/>
      <c r="I16" s="9" t="s">
        <v>11</v>
      </c>
      <c r="J16" s="16">
        <f t="shared" si="6"/>
        <v>454.29999999999995</v>
      </c>
      <c r="K16" s="30"/>
      <c r="L16" s="16">
        <f t="shared" si="3"/>
        <v>0</v>
      </c>
    </row>
    <row r="17" spans="2:12" x14ac:dyDescent="0.25">
      <c r="B17" s="8"/>
      <c r="C17" s="9" t="s">
        <v>12</v>
      </c>
      <c r="D17" s="16">
        <f t="shared" si="5"/>
        <v>279.29999999999995</v>
      </c>
      <c r="E17" s="30"/>
      <c r="F17" s="16">
        <f t="shared" si="1"/>
        <v>0</v>
      </c>
      <c r="H17" s="8"/>
      <c r="I17" s="9" t="s">
        <v>12</v>
      </c>
      <c r="J17" s="16">
        <f t="shared" si="6"/>
        <v>454.29999999999995</v>
      </c>
      <c r="K17" s="30"/>
      <c r="L17" s="16">
        <f t="shared" si="3"/>
        <v>0</v>
      </c>
    </row>
    <row r="18" spans="2:12" ht="15.75" thickBot="1" x14ac:dyDescent="0.3">
      <c r="B18" s="13"/>
      <c r="C18" s="14" t="s">
        <v>13</v>
      </c>
      <c r="D18" s="17">
        <f t="shared" si="5"/>
        <v>279.29999999999995</v>
      </c>
      <c r="E18" s="31"/>
      <c r="F18" s="17">
        <f t="shared" si="1"/>
        <v>0</v>
      </c>
      <c r="H18" s="13"/>
      <c r="I18" s="14" t="s">
        <v>13</v>
      </c>
      <c r="J18" s="17">
        <f t="shared" si="6"/>
        <v>454.29999999999995</v>
      </c>
      <c r="K18" s="31"/>
      <c r="L18" s="17">
        <f t="shared" si="3"/>
        <v>0</v>
      </c>
    </row>
    <row r="19" spans="2:12" ht="15.75" thickTop="1" x14ac:dyDescent="0.25">
      <c r="B19" s="11" t="s">
        <v>7</v>
      </c>
      <c r="C19" s="12"/>
      <c r="D19" s="12"/>
      <c r="E19" s="11">
        <f>SUM(E8:E18)</f>
        <v>0</v>
      </c>
      <c r="F19" s="18">
        <f>SUM(F8:F18)</f>
        <v>0</v>
      </c>
      <c r="H19" s="11" t="s">
        <v>7</v>
      </c>
      <c r="I19" s="12"/>
      <c r="J19" s="12"/>
      <c r="K19" s="11">
        <f>SUM(K8:K18)</f>
        <v>0</v>
      </c>
      <c r="L19" s="18">
        <f>SUM(L8:L18)</f>
        <v>0</v>
      </c>
    </row>
    <row r="21" spans="2:12" ht="15.75" x14ac:dyDescent="0.25">
      <c r="B21" s="4" t="s">
        <v>42</v>
      </c>
      <c r="H21" s="4" t="s">
        <v>43</v>
      </c>
    </row>
    <row r="22" spans="2:12" x14ac:dyDescent="0.25">
      <c r="B22" s="10" t="s">
        <v>3</v>
      </c>
      <c r="C22" s="10" t="s">
        <v>2</v>
      </c>
      <c r="D22" s="10" t="s">
        <v>4</v>
      </c>
      <c r="E22" s="26" t="s">
        <v>5</v>
      </c>
      <c r="F22" s="10" t="s">
        <v>6</v>
      </c>
      <c r="H22" s="10" t="s">
        <v>3</v>
      </c>
      <c r="I22" s="10" t="s">
        <v>2</v>
      </c>
      <c r="J22" s="10" t="s">
        <v>4</v>
      </c>
      <c r="K22" s="26" t="s">
        <v>5</v>
      </c>
      <c r="L22" s="10" t="s">
        <v>6</v>
      </c>
    </row>
    <row r="23" spans="2:12" x14ac:dyDescent="0.25">
      <c r="B23" s="25" t="s">
        <v>19</v>
      </c>
      <c r="C23" s="8">
        <v>116</v>
      </c>
      <c r="D23" s="16">
        <f>329*0.7</f>
        <v>230.29999999999998</v>
      </c>
      <c r="E23" s="30"/>
      <c r="F23" s="16">
        <f>D23*E23</f>
        <v>0</v>
      </c>
      <c r="H23" s="10" t="s">
        <v>24</v>
      </c>
      <c r="I23" s="8">
        <v>116</v>
      </c>
      <c r="J23" s="16">
        <f>499*0.7</f>
        <v>349.29999999999995</v>
      </c>
      <c r="K23" s="30"/>
      <c r="L23" s="16">
        <f>J23*K23</f>
        <v>0</v>
      </c>
    </row>
    <row r="24" spans="2:12" x14ac:dyDescent="0.25">
      <c r="B24" s="25" t="s">
        <v>51</v>
      </c>
      <c r="C24" s="8">
        <v>128</v>
      </c>
      <c r="D24" s="16">
        <f t="shared" ref="D24:D27" si="7">329*0.7</f>
        <v>230.29999999999998</v>
      </c>
      <c r="E24" s="30"/>
      <c r="F24" s="16">
        <f t="shared" ref="F24:F33" si="8">D24*E24</f>
        <v>0</v>
      </c>
      <c r="H24" s="10" t="s">
        <v>50</v>
      </c>
      <c r="I24" s="8">
        <v>128</v>
      </c>
      <c r="J24" s="16">
        <f t="shared" ref="J24:J27" si="9">499*0.7</f>
        <v>349.29999999999995</v>
      </c>
      <c r="K24" s="30"/>
      <c r="L24" s="16">
        <f t="shared" ref="L24:L33" si="10">J24*K24</f>
        <v>0</v>
      </c>
    </row>
    <row r="25" spans="2:12" x14ac:dyDescent="0.25">
      <c r="B25" s="8"/>
      <c r="C25" s="8">
        <v>140</v>
      </c>
      <c r="D25" s="16">
        <f t="shared" si="7"/>
        <v>230.29999999999998</v>
      </c>
      <c r="E25" s="30"/>
      <c r="F25" s="16">
        <f t="shared" si="8"/>
        <v>0</v>
      </c>
      <c r="H25" s="8"/>
      <c r="I25" s="8">
        <v>140</v>
      </c>
      <c r="J25" s="16">
        <f t="shared" si="9"/>
        <v>349.29999999999995</v>
      </c>
      <c r="K25" s="30"/>
      <c r="L25" s="16">
        <f t="shared" si="10"/>
        <v>0</v>
      </c>
    </row>
    <row r="26" spans="2:12" x14ac:dyDescent="0.25">
      <c r="B26" s="8"/>
      <c r="C26" s="8">
        <v>152</v>
      </c>
      <c r="D26" s="16">
        <f t="shared" si="7"/>
        <v>230.29999999999998</v>
      </c>
      <c r="E26" s="30"/>
      <c r="F26" s="16">
        <f t="shared" si="8"/>
        <v>0</v>
      </c>
      <c r="H26" s="8"/>
      <c r="I26" s="8">
        <v>152</v>
      </c>
      <c r="J26" s="16">
        <f t="shared" si="9"/>
        <v>349.29999999999995</v>
      </c>
      <c r="K26" s="30"/>
      <c r="L26" s="16">
        <f t="shared" si="10"/>
        <v>0</v>
      </c>
    </row>
    <row r="27" spans="2:12" x14ac:dyDescent="0.25">
      <c r="B27" s="8"/>
      <c r="C27" s="8">
        <v>164</v>
      </c>
      <c r="D27" s="16">
        <f t="shared" si="7"/>
        <v>230.29999999999998</v>
      </c>
      <c r="E27" s="30"/>
      <c r="F27" s="16">
        <f t="shared" si="8"/>
        <v>0</v>
      </c>
      <c r="H27" s="8"/>
      <c r="I27" s="8">
        <v>164</v>
      </c>
      <c r="J27" s="16">
        <f t="shared" si="9"/>
        <v>349.29999999999995</v>
      </c>
      <c r="K27" s="30"/>
      <c r="L27" s="16">
        <f t="shared" si="10"/>
        <v>0</v>
      </c>
    </row>
    <row r="28" spans="2:12" x14ac:dyDescent="0.25">
      <c r="B28" s="25" t="s">
        <v>20</v>
      </c>
      <c r="C28" s="9" t="s">
        <v>8</v>
      </c>
      <c r="D28" s="16">
        <f>349*0.7</f>
        <v>244.29999999999998</v>
      </c>
      <c r="E28" s="30"/>
      <c r="F28" s="16">
        <f t="shared" si="8"/>
        <v>0</v>
      </c>
      <c r="H28" s="10" t="s">
        <v>25</v>
      </c>
      <c r="I28" s="9" t="s">
        <v>8</v>
      </c>
      <c r="J28" s="16">
        <f>549*0.7</f>
        <v>384.29999999999995</v>
      </c>
      <c r="K28" s="30"/>
      <c r="L28" s="16">
        <f t="shared" si="10"/>
        <v>0</v>
      </c>
    </row>
    <row r="29" spans="2:12" x14ac:dyDescent="0.25">
      <c r="B29" s="25" t="s">
        <v>51</v>
      </c>
      <c r="C29" s="9" t="s">
        <v>9</v>
      </c>
      <c r="D29" s="16">
        <f t="shared" ref="D29:D33" si="11">349*0.7</f>
        <v>244.29999999999998</v>
      </c>
      <c r="E29" s="30"/>
      <c r="F29" s="16">
        <f t="shared" si="8"/>
        <v>0</v>
      </c>
      <c r="H29" s="10" t="s">
        <v>50</v>
      </c>
      <c r="I29" s="9" t="s">
        <v>9</v>
      </c>
      <c r="J29" s="16">
        <f t="shared" ref="J29:J33" si="12">549*0.7</f>
        <v>384.29999999999995</v>
      </c>
      <c r="K29" s="30"/>
      <c r="L29" s="16">
        <f t="shared" si="10"/>
        <v>0</v>
      </c>
    </row>
    <row r="30" spans="2:12" x14ac:dyDescent="0.25">
      <c r="B30" s="8"/>
      <c r="C30" s="9" t="s">
        <v>10</v>
      </c>
      <c r="D30" s="16">
        <f t="shared" si="11"/>
        <v>244.29999999999998</v>
      </c>
      <c r="E30" s="30"/>
      <c r="F30" s="16">
        <f t="shared" si="8"/>
        <v>0</v>
      </c>
      <c r="H30" s="8"/>
      <c r="I30" s="9" t="s">
        <v>10</v>
      </c>
      <c r="J30" s="16">
        <f t="shared" si="12"/>
        <v>384.29999999999995</v>
      </c>
      <c r="K30" s="30"/>
      <c r="L30" s="16">
        <f t="shared" si="10"/>
        <v>0</v>
      </c>
    </row>
    <row r="31" spans="2:12" x14ac:dyDescent="0.25">
      <c r="B31" s="8"/>
      <c r="C31" s="9" t="s">
        <v>11</v>
      </c>
      <c r="D31" s="16">
        <f t="shared" si="11"/>
        <v>244.29999999999998</v>
      </c>
      <c r="E31" s="30"/>
      <c r="F31" s="16">
        <f t="shared" si="8"/>
        <v>0</v>
      </c>
      <c r="H31" s="8"/>
      <c r="I31" s="9" t="s">
        <v>11</v>
      </c>
      <c r="J31" s="16">
        <f t="shared" si="12"/>
        <v>384.29999999999995</v>
      </c>
      <c r="K31" s="30"/>
      <c r="L31" s="16">
        <f t="shared" si="10"/>
        <v>0</v>
      </c>
    </row>
    <row r="32" spans="2:12" x14ac:dyDescent="0.25">
      <c r="B32" s="8"/>
      <c r="C32" s="9" t="s">
        <v>12</v>
      </c>
      <c r="D32" s="16">
        <f t="shared" si="11"/>
        <v>244.29999999999998</v>
      </c>
      <c r="E32" s="30"/>
      <c r="F32" s="16">
        <f t="shared" si="8"/>
        <v>0</v>
      </c>
      <c r="H32" s="8"/>
      <c r="I32" s="9" t="s">
        <v>12</v>
      </c>
      <c r="J32" s="16">
        <f t="shared" si="12"/>
        <v>384.29999999999995</v>
      </c>
      <c r="K32" s="30"/>
      <c r="L32" s="16">
        <f t="shared" si="10"/>
        <v>0</v>
      </c>
    </row>
    <row r="33" spans="2:12" ht="15.75" thickBot="1" x14ac:dyDescent="0.3">
      <c r="B33" s="13"/>
      <c r="C33" s="14" t="s">
        <v>13</v>
      </c>
      <c r="D33" s="17">
        <f t="shared" si="11"/>
        <v>244.29999999999998</v>
      </c>
      <c r="E33" s="31"/>
      <c r="F33" s="17">
        <f t="shared" si="8"/>
        <v>0</v>
      </c>
      <c r="H33" s="13"/>
      <c r="I33" s="14" t="s">
        <v>13</v>
      </c>
      <c r="J33" s="17">
        <f t="shared" si="12"/>
        <v>384.29999999999995</v>
      </c>
      <c r="K33" s="31"/>
      <c r="L33" s="17">
        <f t="shared" si="10"/>
        <v>0</v>
      </c>
    </row>
    <row r="34" spans="2:12" ht="15.75" thickTop="1" x14ac:dyDescent="0.25">
      <c r="B34" s="11" t="s">
        <v>7</v>
      </c>
      <c r="C34" s="12"/>
      <c r="D34" s="12"/>
      <c r="E34" s="11">
        <f>SUM(E23:E33)</f>
        <v>0</v>
      </c>
      <c r="F34" s="18">
        <f>SUM(F23:F33)</f>
        <v>0</v>
      </c>
      <c r="H34" s="11" t="s">
        <v>7</v>
      </c>
      <c r="I34" s="12"/>
      <c r="J34" s="12"/>
      <c r="K34" s="11">
        <f>SUM(K23:K33)</f>
        <v>0</v>
      </c>
      <c r="L34" s="18">
        <f>SUM(L23:L33)</f>
        <v>0</v>
      </c>
    </row>
    <row r="36" spans="2:12" ht="15.75" x14ac:dyDescent="0.25">
      <c r="B36" s="32" t="s">
        <v>44</v>
      </c>
      <c r="C36" s="33"/>
      <c r="D36" s="33"/>
      <c r="E36" s="33"/>
      <c r="F36" s="33"/>
      <c r="H36" s="32" t="s">
        <v>45</v>
      </c>
      <c r="I36" s="33"/>
      <c r="J36" s="33"/>
      <c r="K36" s="33"/>
      <c r="L36" s="33"/>
    </row>
    <row r="37" spans="2:12" x14ac:dyDescent="0.25">
      <c r="B37" s="10" t="s">
        <v>3</v>
      </c>
      <c r="C37" s="10" t="s">
        <v>2</v>
      </c>
      <c r="D37" s="10" t="s">
        <v>4</v>
      </c>
      <c r="E37" s="26" t="s">
        <v>5</v>
      </c>
      <c r="F37" s="10" t="s">
        <v>6</v>
      </c>
      <c r="H37" s="10" t="s">
        <v>3</v>
      </c>
      <c r="I37" s="10" t="s">
        <v>2</v>
      </c>
      <c r="J37" s="10" t="s">
        <v>4</v>
      </c>
      <c r="K37" s="26" t="s">
        <v>5</v>
      </c>
      <c r="L37" s="10" t="s">
        <v>6</v>
      </c>
    </row>
    <row r="38" spans="2:12" x14ac:dyDescent="0.25">
      <c r="B38" s="25" t="s">
        <v>21</v>
      </c>
      <c r="C38" s="9" t="s">
        <v>14</v>
      </c>
      <c r="D38" s="16">
        <f>399*0.7</f>
        <v>279.29999999999995</v>
      </c>
      <c r="E38" s="30"/>
      <c r="F38" s="16">
        <f>D38*E38</f>
        <v>0</v>
      </c>
      <c r="H38" s="25" t="s">
        <v>26</v>
      </c>
      <c r="I38" s="9" t="s">
        <v>14</v>
      </c>
      <c r="J38" s="16">
        <f>649*0.7</f>
        <v>454.29999999999995</v>
      </c>
      <c r="K38" s="30"/>
      <c r="L38" s="16">
        <f>J38*K38</f>
        <v>0</v>
      </c>
    </row>
    <row r="39" spans="2:12" x14ac:dyDescent="0.25">
      <c r="B39" s="25" t="s">
        <v>51</v>
      </c>
      <c r="C39" s="9" t="s">
        <v>8</v>
      </c>
      <c r="D39" s="16">
        <f t="shared" ref="D39:D43" si="13">399*0.7</f>
        <v>279.29999999999995</v>
      </c>
      <c r="E39" s="30"/>
      <c r="F39" s="16">
        <f t="shared" ref="F39:F43" si="14">D39*E39</f>
        <v>0</v>
      </c>
      <c r="H39" s="25" t="s">
        <v>51</v>
      </c>
      <c r="I39" s="9" t="s">
        <v>8</v>
      </c>
      <c r="J39" s="16">
        <f t="shared" ref="J39:J43" si="15">649*0.7</f>
        <v>454.29999999999995</v>
      </c>
      <c r="K39" s="30"/>
      <c r="L39" s="16">
        <f t="shared" ref="L39:L43" si="16">J39*K39</f>
        <v>0</v>
      </c>
    </row>
    <row r="40" spans="2:12" x14ac:dyDescent="0.25">
      <c r="B40" s="8"/>
      <c r="C40" s="9" t="s">
        <v>9</v>
      </c>
      <c r="D40" s="16">
        <f t="shared" si="13"/>
        <v>279.29999999999995</v>
      </c>
      <c r="E40" s="30"/>
      <c r="F40" s="16">
        <f t="shared" si="14"/>
        <v>0</v>
      </c>
      <c r="H40" s="8"/>
      <c r="I40" s="9" t="s">
        <v>9</v>
      </c>
      <c r="J40" s="16">
        <f t="shared" si="15"/>
        <v>454.29999999999995</v>
      </c>
      <c r="K40" s="30"/>
      <c r="L40" s="16">
        <f t="shared" si="16"/>
        <v>0</v>
      </c>
    </row>
    <row r="41" spans="2:12" x14ac:dyDescent="0.25">
      <c r="B41" s="8"/>
      <c r="C41" s="9" t="s">
        <v>10</v>
      </c>
      <c r="D41" s="16">
        <f t="shared" si="13"/>
        <v>279.29999999999995</v>
      </c>
      <c r="E41" s="30"/>
      <c r="F41" s="16">
        <f t="shared" si="14"/>
        <v>0</v>
      </c>
      <c r="H41" s="8"/>
      <c r="I41" s="9" t="s">
        <v>10</v>
      </c>
      <c r="J41" s="16">
        <f t="shared" si="15"/>
        <v>454.29999999999995</v>
      </c>
      <c r="K41" s="30"/>
      <c r="L41" s="16">
        <f t="shared" si="16"/>
        <v>0</v>
      </c>
    </row>
    <row r="42" spans="2:12" x14ac:dyDescent="0.25">
      <c r="B42" s="8"/>
      <c r="C42" s="9" t="s">
        <v>11</v>
      </c>
      <c r="D42" s="16">
        <f t="shared" si="13"/>
        <v>279.29999999999995</v>
      </c>
      <c r="E42" s="30"/>
      <c r="F42" s="16">
        <f t="shared" si="14"/>
        <v>0</v>
      </c>
      <c r="H42" s="8"/>
      <c r="I42" s="9" t="s">
        <v>11</v>
      </c>
      <c r="J42" s="16">
        <f t="shared" si="15"/>
        <v>454.29999999999995</v>
      </c>
      <c r="K42" s="30"/>
      <c r="L42" s="16">
        <f t="shared" si="16"/>
        <v>0</v>
      </c>
    </row>
    <row r="43" spans="2:12" ht="15.75" thickBot="1" x14ac:dyDescent="0.3">
      <c r="B43" s="13"/>
      <c r="C43" s="14" t="s">
        <v>12</v>
      </c>
      <c r="D43" s="17">
        <f t="shared" si="13"/>
        <v>279.29999999999995</v>
      </c>
      <c r="E43" s="31"/>
      <c r="F43" s="17">
        <f t="shared" si="14"/>
        <v>0</v>
      </c>
      <c r="H43" s="13"/>
      <c r="I43" s="14" t="s">
        <v>12</v>
      </c>
      <c r="J43" s="17">
        <f t="shared" si="15"/>
        <v>454.29999999999995</v>
      </c>
      <c r="K43" s="31"/>
      <c r="L43" s="17">
        <f t="shared" si="16"/>
        <v>0</v>
      </c>
    </row>
    <row r="44" spans="2:12" ht="15.75" thickTop="1" x14ac:dyDescent="0.25">
      <c r="B44" s="11" t="s">
        <v>7</v>
      </c>
      <c r="C44" s="15"/>
      <c r="D44" s="12"/>
      <c r="E44" s="11">
        <f>SUM(E38:E43)</f>
        <v>0</v>
      </c>
      <c r="F44" s="18">
        <f>SUM(F38:F43)</f>
        <v>0</v>
      </c>
      <c r="H44" s="11" t="s">
        <v>7</v>
      </c>
      <c r="I44" s="21"/>
      <c r="J44" s="22"/>
      <c r="K44" s="11">
        <f>SUM(K38:K43)</f>
        <v>0</v>
      </c>
      <c r="L44" s="18">
        <f>SUM(L38:L43)</f>
        <v>0</v>
      </c>
    </row>
    <row r="45" spans="2:12" x14ac:dyDescent="0.25">
      <c r="C45" s="2"/>
    </row>
    <row r="46" spans="2:12" ht="15.75" x14ac:dyDescent="0.25">
      <c r="B46" s="32" t="s">
        <v>39</v>
      </c>
      <c r="C46" s="33"/>
      <c r="D46" s="33"/>
      <c r="E46" s="33"/>
      <c r="F46" s="33"/>
      <c r="H46" s="32" t="s">
        <v>46</v>
      </c>
      <c r="I46" s="33"/>
      <c r="J46" s="33"/>
      <c r="K46" s="33"/>
      <c r="L46" s="33"/>
    </row>
    <row r="47" spans="2:12" x14ac:dyDescent="0.25">
      <c r="B47" s="10" t="s">
        <v>3</v>
      </c>
      <c r="C47" s="10" t="s">
        <v>2</v>
      </c>
      <c r="D47" s="10" t="s">
        <v>4</v>
      </c>
      <c r="E47" s="26" t="s">
        <v>5</v>
      </c>
      <c r="F47" s="10" t="s">
        <v>6</v>
      </c>
      <c r="H47" s="10" t="s">
        <v>3</v>
      </c>
      <c r="I47" s="10" t="s">
        <v>2</v>
      </c>
      <c r="J47" s="10" t="s">
        <v>4</v>
      </c>
      <c r="K47" s="26" t="s">
        <v>5</v>
      </c>
      <c r="L47" s="10" t="s">
        <v>6</v>
      </c>
    </row>
    <row r="48" spans="2:12" x14ac:dyDescent="0.25">
      <c r="B48" s="25" t="s">
        <v>28</v>
      </c>
      <c r="C48" s="9" t="s">
        <v>14</v>
      </c>
      <c r="D48" s="16">
        <f>349*0.7</f>
        <v>244.29999999999998</v>
      </c>
      <c r="E48" s="30"/>
      <c r="F48" s="16">
        <f>D48*E48</f>
        <v>0</v>
      </c>
      <c r="H48" s="10" t="s">
        <v>27</v>
      </c>
      <c r="I48" s="9" t="s">
        <v>14</v>
      </c>
      <c r="J48" s="16">
        <f>549*0.7</f>
        <v>384.29999999999995</v>
      </c>
      <c r="K48" s="30"/>
      <c r="L48" s="16">
        <f>J48*K48</f>
        <v>0</v>
      </c>
    </row>
    <row r="49" spans="2:12" x14ac:dyDescent="0.25">
      <c r="B49" s="25" t="s">
        <v>51</v>
      </c>
      <c r="C49" s="9" t="s">
        <v>8</v>
      </c>
      <c r="D49" s="16">
        <f t="shared" ref="D49:D53" si="17">349*0.7</f>
        <v>244.29999999999998</v>
      </c>
      <c r="E49" s="30"/>
      <c r="F49" s="16">
        <f t="shared" ref="F49:F53" si="18">D49*E49</f>
        <v>0</v>
      </c>
      <c r="H49" s="10" t="s">
        <v>50</v>
      </c>
      <c r="I49" s="9" t="s">
        <v>8</v>
      </c>
      <c r="J49" s="16">
        <f t="shared" ref="J49:J53" si="19">549*0.7</f>
        <v>384.29999999999995</v>
      </c>
      <c r="K49" s="30"/>
      <c r="L49" s="16">
        <f t="shared" ref="L49:L53" si="20">J49*K49</f>
        <v>0</v>
      </c>
    </row>
    <row r="50" spans="2:12" x14ac:dyDescent="0.25">
      <c r="B50" s="8"/>
      <c r="C50" s="9" t="s">
        <v>9</v>
      </c>
      <c r="D50" s="16">
        <f t="shared" si="17"/>
        <v>244.29999999999998</v>
      </c>
      <c r="E50" s="30"/>
      <c r="F50" s="16">
        <f t="shared" si="18"/>
        <v>0</v>
      </c>
      <c r="H50" s="8"/>
      <c r="I50" s="9" t="s">
        <v>9</v>
      </c>
      <c r="J50" s="16">
        <f t="shared" si="19"/>
        <v>384.29999999999995</v>
      </c>
      <c r="K50" s="30"/>
      <c r="L50" s="16">
        <f t="shared" si="20"/>
        <v>0</v>
      </c>
    </row>
    <row r="51" spans="2:12" x14ac:dyDescent="0.25">
      <c r="B51" s="8"/>
      <c r="C51" s="9" t="s">
        <v>10</v>
      </c>
      <c r="D51" s="16">
        <f t="shared" si="17"/>
        <v>244.29999999999998</v>
      </c>
      <c r="E51" s="30"/>
      <c r="F51" s="16">
        <f t="shared" si="18"/>
        <v>0</v>
      </c>
      <c r="H51" s="8"/>
      <c r="I51" s="9" t="s">
        <v>10</v>
      </c>
      <c r="J51" s="16">
        <f t="shared" si="19"/>
        <v>384.29999999999995</v>
      </c>
      <c r="K51" s="30"/>
      <c r="L51" s="16">
        <f t="shared" si="20"/>
        <v>0</v>
      </c>
    </row>
    <row r="52" spans="2:12" x14ac:dyDescent="0.25">
      <c r="B52" s="8"/>
      <c r="C52" s="9" t="s">
        <v>11</v>
      </c>
      <c r="D52" s="16">
        <f t="shared" si="17"/>
        <v>244.29999999999998</v>
      </c>
      <c r="E52" s="30"/>
      <c r="F52" s="16">
        <f t="shared" si="18"/>
        <v>0</v>
      </c>
      <c r="H52" s="8"/>
      <c r="I52" s="9" t="s">
        <v>11</v>
      </c>
      <c r="J52" s="16">
        <f t="shared" si="19"/>
        <v>384.29999999999995</v>
      </c>
      <c r="K52" s="30"/>
      <c r="L52" s="16">
        <f t="shared" si="20"/>
        <v>0</v>
      </c>
    </row>
    <row r="53" spans="2:12" ht="15.75" thickBot="1" x14ac:dyDescent="0.3">
      <c r="B53" s="13"/>
      <c r="C53" s="14" t="s">
        <v>12</v>
      </c>
      <c r="D53" s="17">
        <f t="shared" si="17"/>
        <v>244.29999999999998</v>
      </c>
      <c r="E53" s="31"/>
      <c r="F53" s="17">
        <f t="shared" si="18"/>
        <v>0</v>
      </c>
      <c r="H53" s="13"/>
      <c r="I53" s="14" t="s">
        <v>12</v>
      </c>
      <c r="J53" s="17">
        <f t="shared" si="19"/>
        <v>384.29999999999995</v>
      </c>
      <c r="K53" s="31"/>
      <c r="L53" s="17">
        <f t="shared" si="20"/>
        <v>0</v>
      </c>
    </row>
    <row r="54" spans="2:12" ht="15.75" thickTop="1" x14ac:dyDescent="0.25">
      <c r="B54" s="11" t="s">
        <v>7</v>
      </c>
      <c r="C54" s="15"/>
      <c r="D54" s="12"/>
      <c r="E54" s="11">
        <f>SUM(E48:E53)</f>
        <v>0</v>
      </c>
      <c r="F54" s="18">
        <f>SUM(F48:F53)</f>
        <v>0</v>
      </c>
      <c r="H54" s="11" t="s">
        <v>7</v>
      </c>
      <c r="I54" s="15"/>
      <c r="J54" s="12"/>
      <c r="K54" s="11">
        <f>SUM(K48:K53)</f>
        <v>0</v>
      </c>
      <c r="L54" s="18">
        <f>SUM(L48:L53)</f>
        <v>0</v>
      </c>
    </row>
    <row r="56" spans="2:12" ht="15.75" x14ac:dyDescent="0.25">
      <c r="B56" s="4" t="s">
        <v>47</v>
      </c>
      <c r="H56" s="4" t="s">
        <v>38</v>
      </c>
    </row>
    <row r="57" spans="2:12" x14ac:dyDescent="0.25">
      <c r="B57" s="10" t="s">
        <v>3</v>
      </c>
      <c r="C57" s="10" t="s">
        <v>2</v>
      </c>
      <c r="D57" s="10" t="s">
        <v>4</v>
      </c>
      <c r="E57" s="26" t="s">
        <v>5</v>
      </c>
      <c r="F57" s="10" t="s">
        <v>6</v>
      </c>
      <c r="H57" s="10" t="s">
        <v>3</v>
      </c>
      <c r="I57" s="10" t="s">
        <v>2</v>
      </c>
      <c r="J57" s="10" t="s">
        <v>4</v>
      </c>
      <c r="K57" s="26" t="s">
        <v>5</v>
      </c>
      <c r="L57" s="10" t="s">
        <v>6</v>
      </c>
    </row>
    <row r="58" spans="2:12" x14ac:dyDescent="0.25">
      <c r="B58" s="24" t="s">
        <v>15</v>
      </c>
      <c r="C58" s="9" t="s">
        <v>14</v>
      </c>
      <c r="D58" s="16">
        <f>449*0.7</f>
        <v>314.29999999999995</v>
      </c>
      <c r="E58" s="30"/>
      <c r="F58" s="16">
        <f>D58*E58</f>
        <v>0</v>
      </c>
      <c r="H58" s="10" t="s">
        <v>30</v>
      </c>
      <c r="I58" s="9" t="s">
        <v>8</v>
      </c>
      <c r="J58" s="16">
        <f>449*0.7</f>
        <v>314.29999999999995</v>
      </c>
      <c r="K58" s="30"/>
      <c r="L58" s="16">
        <f>J58*K58</f>
        <v>0</v>
      </c>
    </row>
    <row r="59" spans="2:12" x14ac:dyDescent="0.25">
      <c r="B59" s="24" t="s">
        <v>48</v>
      </c>
      <c r="C59" s="9" t="s">
        <v>8</v>
      </c>
      <c r="D59" s="16">
        <f t="shared" ref="D59:D71" si="21">449*0.7</f>
        <v>314.29999999999995</v>
      </c>
      <c r="E59" s="30"/>
      <c r="F59" s="16">
        <f t="shared" ref="F59:F71" si="22">D59*E59</f>
        <v>0</v>
      </c>
      <c r="H59" s="10" t="s">
        <v>50</v>
      </c>
      <c r="I59" s="9" t="s">
        <v>9</v>
      </c>
      <c r="J59" s="16">
        <f t="shared" ref="J59:J63" si="23">449*0.7</f>
        <v>314.29999999999995</v>
      </c>
      <c r="K59" s="30"/>
      <c r="L59" s="16">
        <f t="shared" ref="L59:L63" si="24">J59*K59</f>
        <v>0</v>
      </c>
    </row>
    <row r="60" spans="2:12" x14ac:dyDescent="0.25">
      <c r="B60" s="8"/>
      <c r="C60" s="9" t="s">
        <v>9</v>
      </c>
      <c r="D60" s="16">
        <f t="shared" si="21"/>
        <v>314.29999999999995</v>
      </c>
      <c r="E60" s="30"/>
      <c r="F60" s="16">
        <f t="shared" si="22"/>
        <v>0</v>
      </c>
      <c r="H60" s="8"/>
      <c r="I60" s="9" t="s">
        <v>10</v>
      </c>
      <c r="J60" s="16">
        <f t="shared" si="23"/>
        <v>314.29999999999995</v>
      </c>
      <c r="K60" s="30"/>
      <c r="L60" s="16">
        <f t="shared" si="24"/>
        <v>0</v>
      </c>
    </row>
    <row r="61" spans="2:12" x14ac:dyDescent="0.25">
      <c r="B61" s="8"/>
      <c r="C61" s="9" t="s">
        <v>10</v>
      </c>
      <c r="D61" s="16">
        <f t="shared" si="21"/>
        <v>314.29999999999995</v>
      </c>
      <c r="E61" s="30"/>
      <c r="F61" s="16">
        <f t="shared" si="22"/>
        <v>0</v>
      </c>
      <c r="H61" s="8"/>
      <c r="I61" s="9" t="s">
        <v>11</v>
      </c>
      <c r="J61" s="16">
        <f t="shared" si="23"/>
        <v>314.29999999999995</v>
      </c>
      <c r="K61" s="30"/>
      <c r="L61" s="16">
        <f t="shared" si="24"/>
        <v>0</v>
      </c>
    </row>
    <row r="62" spans="2:12" x14ac:dyDescent="0.25">
      <c r="B62" s="8"/>
      <c r="C62" s="9" t="s">
        <v>11</v>
      </c>
      <c r="D62" s="16">
        <f t="shared" si="21"/>
        <v>314.29999999999995</v>
      </c>
      <c r="E62" s="30"/>
      <c r="F62" s="16">
        <f t="shared" si="22"/>
        <v>0</v>
      </c>
      <c r="H62" s="8"/>
      <c r="I62" s="9" t="s">
        <v>12</v>
      </c>
      <c r="J62" s="16">
        <f t="shared" si="23"/>
        <v>314.29999999999995</v>
      </c>
      <c r="K62" s="30"/>
      <c r="L62" s="16">
        <f t="shared" si="24"/>
        <v>0</v>
      </c>
    </row>
    <row r="63" spans="2:12" ht="15.75" thickBot="1" x14ac:dyDescent="0.3">
      <c r="B63" s="8"/>
      <c r="C63" s="9" t="s">
        <v>12</v>
      </c>
      <c r="D63" s="16">
        <f t="shared" si="21"/>
        <v>314.29999999999995</v>
      </c>
      <c r="E63" s="30"/>
      <c r="F63" s="16">
        <f t="shared" si="22"/>
        <v>0</v>
      </c>
      <c r="H63" s="13"/>
      <c r="I63" s="14" t="s">
        <v>13</v>
      </c>
      <c r="J63" s="17">
        <f t="shared" si="23"/>
        <v>314.29999999999995</v>
      </c>
      <c r="K63" s="31"/>
      <c r="L63" s="17">
        <f t="shared" si="24"/>
        <v>0</v>
      </c>
    </row>
    <row r="64" spans="2:12" ht="15.75" thickTop="1" x14ac:dyDescent="0.25">
      <c r="B64" s="8"/>
      <c r="C64" s="9" t="s">
        <v>13</v>
      </c>
      <c r="D64" s="16">
        <f t="shared" si="21"/>
        <v>314.29999999999995</v>
      </c>
      <c r="E64" s="30"/>
      <c r="F64" s="16">
        <f t="shared" si="22"/>
        <v>0</v>
      </c>
      <c r="H64" s="11" t="s">
        <v>7</v>
      </c>
      <c r="I64" s="12"/>
      <c r="J64" s="12"/>
      <c r="K64" s="11">
        <f>SUM(K58:K63)</f>
        <v>0</v>
      </c>
      <c r="L64" s="19">
        <f>SUM(L58:L63)</f>
        <v>0</v>
      </c>
    </row>
    <row r="65" spans="2:6" x14ac:dyDescent="0.25">
      <c r="B65" s="23" t="s">
        <v>16</v>
      </c>
      <c r="C65" s="9" t="s">
        <v>14</v>
      </c>
      <c r="D65" s="16">
        <f t="shared" si="21"/>
        <v>314.29999999999995</v>
      </c>
      <c r="E65" s="30"/>
      <c r="F65" s="16">
        <f t="shared" si="22"/>
        <v>0</v>
      </c>
    </row>
    <row r="66" spans="2:6" x14ac:dyDescent="0.25">
      <c r="B66" s="23" t="s">
        <v>49</v>
      </c>
      <c r="C66" s="9" t="s">
        <v>8</v>
      </c>
      <c r="D66" s="16">
        <f t="shared" si="21"/>
        <v>314.29999999999995</v>
      </c>
      <c r="E66" s="30"/>
      <c r="F66" s="16">
        <f t="shared" si="22"/>
        <v>0</v>
      </c>
    </row>
    <row r="67" spans="2:6" x14ac:dyDescent="0.25">
      <c r="B67" s="8"/>
      <c r="C67" s="9" t="s">
        <v>9</v>
      </c>
      <c r="D67" s="16">
        <f t="shared" si="21"/>
        <v>314.29999999999995</v>
      </c>
      <c r="E67" s="30"/>
      <c r="F67" s="16">
        <f t="shared" si="22"/>
        <v>0</v>
      </c>
    </row>
    <row r="68" spans="2:6" x14ac:dyDescent="0.25">
      <c r="B68" s="8"/>
      <c r="C68" s="9" t="s">
        <v>10</v>
      </c>
      <c r="D68" s="16">
        <f t="shared" si="21"/>
        <v>314.29999999999995</v>
      </c>
      <c r="E68" s="30"/>
      <c r="F68" s="16">
        <f t="shared" si="22"/>
        <v>0</v>
      </c>
    </row>
    <row r="69" spans="2:6" x14ac:dyDescent="0.25">
      <c r="B69" s="8"/>
      <c r="C69" s="9" t="s">
        <v>11</v>
      </c>
      <c r="D69" s="16">
        <f t="shared" si="21"/>
        <v>314.29999999999995</v>
      </c>
      <c r="E69" s="30"/>
      <c r="F69" s="16">
        <f t="shared" si="22"/>
        <v>0</v>
      </c>
    </row>
    <row r="70" spans="2:6" x14ac:dyDescent="0.25">
      <c r="B70" s="8"/>
      <c r="C70" s="9" t="s">
        <v>12</v>
      </c>
      <c r="D70" s="16">
        <f t="shared" si="21"/>
        <v>314.29999999999995</v>
      </c>
      <c r="E70" s="30"/>
      <c r="F70" s="16">
        <f t="shared" si="22"/>
        <v>0</v>
      </c>
    </row>
    <row r="71" spans="2:6" ht="15.75" thickBot="1" x14ac:dyDescent="0.3">
      <c r="B71" s="13"/>
      <c r="C71" s="14" t="s">
        <v>13</v>
      </c>
      <c r="D71" s="17">
        <f t="shared" si="21"/>
        <v>314.29999999999995</v>
      </c>
      <c r="E71" s="31"/>
      <c r="F71" s="17">
        <f t="shared" si="22"/>
        <v>0</v>
      </c>
    </row>
    <row r="72" spans="2:6" ht="15.75" thickTop="1" x14ac:dyDescent="0.25">
      <c r="B72" s="11" t="s">
        <v>7</v>
      </c>
      <c r="C72" s="12"/>
      <c r="D72" s="12"/>
      <c r="E72" s="11">
        <f>SUM(E58:E71)</f>
        <v>0</v>
      </c>
      <c r="F72" s="19">
        <f>SUM(F58:F71)</f>
        <v>0</v>
      </c>
    </row>
    <row r="88" spans="3:3" x14ac:dyDescent="0.25">
      <c r="C88" s="2"/>
    </row>
    <row r="89" spans="3:3" x14ac:dyDescent="0.25">
      <c r="C89" s="2"/>
    </row>
    <row r="90" spans="3:3" x14ac:dyDescent="0.25">
      <c r="C90" s="2"/>
    </row>
    <row r="91" spans="3:3" x14ac:dyDescent="0.25">
      <c r="C91" s="2"/>
    </row>
    <row r="92" spans="3:3" x14ac:dyDescent="0.25">
      <c r="C92" s="2"/>
    </row>
    <row r="93" spans="3:3" x14ac:dyDescent="0.25">
      <c r="C93" s="2"/>
    </row>
  </sheetData>
  <hyperlinks>
    <hyperlink ref="M2" r:id="rId1" xr:uid="{7A64D852-4E06-4914-BF5D-19F0C51E7A8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Montero</dc:creator>
  <cp:lastModifiedBy>Daniel Montero</cp:lastModifiedBy>
  <dcterms:created xsi:type="dcterms:W3CDTF">2024-04-01T10:47:02Z</dcterms:created>
  <dcterms:modified xsi:type="dcterms:W3CDTF">2024-04-07T10:26:06Z</dcterms:modified>
</cp:coreProperties>
</file>