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LIM\OneDrive - Coop Norge SA\Skrivebord\"/>
    </mc:Choice>
  </mc:AlternateContent>
  <xr:revisionPtr revIDLastSave="0" documentId="13_ncr:1_{2AA94533-3020-404D-B21A-AFD63E65A6C3}" xr6:coauthVersionLast="47" xr6:coauthVersionMax="47" xr10:uidLastSave="{00000000-0000-0000-0000-000000000000}"/>
  <bookViews>
    <workbookView xWindow="-108" yWindow="-108" windowWidth="23256" windowHeight="12456" xr2:uid="{2A710E64-E2CC-4AE6-BE75-7E234F32FF27}"/>
  </bookViews>
  <sheets>
    <sheet name="Resultat HC" sheetId="3" r:id="rId1"/>
    <sheet name="Data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H9" i="1"/>
  <c r="K8" i="1"/>
  <c r="L8" i="1" s="1"/>
  <c r="H8" i="1"/>
  <c r="I8" i="1" s="1"/>
  <c r="K7" i="1"/>
  <c r="L7" i="1" s="1"/>
  <c r="H7" i="1"/>
  <c r="I7" i="1" s="1"/>
  <c r="K6" i="1"/>
  <c r="L6" i="1" s="1"/>
  <c r="H6" i="1"/>
  <c r="M9" i="1" l="1"/>
  <c r="M6" i="1"/>
  <c r="M8" i="1"/>
  <c r="M7" i="1"/>
  <c r="I9" i="1"/>
  <c r="I6" i="1"/>
  <c r="H29" i="1" l="1"/>
  <c r="I29" i="1" s="1"/>
  <c r="H31" i="1"/>
  <c r="I31" i="1" s="1"/>
  <c r="H32" i="1"/>
  <c r="I32" i="1" s="1"/>
  <c r="H33" i="1"/>
  <c r="I33" i="1" s="1"/>
  <c r="H34" i="1"/>
  <c r="I34" i="1" s="1"/>
  <c r="K34" i="1" l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33" i="1"/>
  <c r="L33" i="1" s="1"/>
  <c r="K32" i="1"/>
  <c r="L32" i="1" s="1"/>
  <c r="K31" i="1"/>
  <c r="L31" i="1" s="1"/>
  <c r="K29" i="1"/>
  <c r="L29" i="1" s="1"/>
  <c r="K30" i="1"/>
  <c r="L30" i="1" s="1"/>
  <c r="K5" i="1"/>
  <c r="L5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H10" i="1" l="1"/>
  <c r="I10" i="1" s="1"/>
  <c r="H11" i="1"/>
  <c r="I11" i="1" s="1"/>
  <c r="H12" i="1"/>
  <c r="H13" i="1"/>
  <c r="H14" i="1"/>
  <c r="H15" i="1"/>
  <c r="I15" i="1" s="1"/>
  <c r="H16" i="1"/>
  <c r="I16" i="1" s="1"/>
  <c r="H17" i="1"/>
  <c r="I17" i="1" s="1"/>
  <c r="H18" i="1"/>
  <c r="H1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0" i="1"/>
  <c r="H24" i="1"/>
  <c r="H23" i="1"/>
  <c r="I23" i="1" s="1"/>
  <c r="H22" i="1"/>
  <c r="I22" i="1" s="1"/>
  <c r="H21" i="1"/>
  <c r="H20" i="1"/>
  <c r="I20" i="1" s="1"/>
  <c r="H5" i="1"/>
  <c r="I5" i="1" s="1"/>
  <c r="I24" i="1" l="1"/>
  <c r="M24" i="1"/>
  <c r="I30" i="1"/>
  <c r="M21" i="1"/>
  <c r="I21" i="1"/>
  <c r="M14" i="1"/>
  <c r="I14" i="1"/>
  <c r="M19" i="1"/>
  <c r="I19" i="1"/>
  <c r="M13" i="1"/>
  <c r="I13" i="1"/>
  <c r="M18" i="1"/>
  <c r="I18" i="1"/>
  <c r="M12" i="1"/>
  <c r="I12" i="1"/>
  <c r="M42" i="1"/>
  <c r="M48" i="1"/>
  <c r="M17" i="1"/>
  <c r="M37" i="1"/>
  <c r="M43" i="1"/>
  <c r="M22" i="1"/>
  <c r="M38" i="1"/>
  <c r="M44" i="1"/>
  <c r="M23" i="1"/>
  <c r="M39" i="1"/>
  <c r="M45" i="1"/>
  <c r="M40" i="1"/>
  <c r="M46" i="1"/>
  <c r="M20" i="1"/>
  <c r="M41" i="1"/>
  <c r="M47" i="1"/>
  <c r="M11" i="1"/>
  <c r="M31" i="1"/>
  <c r="M5" i="1"/>
  <c r="M15" i="1"/>
  <c r="M10" i="1"/>
  <c r="M16" i="1"/>
  <c r="M30" i="1"/>
  <c r="M29" i="1"/>
  <c r="M35" i="1"/>
  <c r="M36" i="1"/>
  <c r="M33" i="1"/>
  <c r="M32" i="1"/>
  <c r="M34" i="1"/>
  <c r="B5" i="3" l="1" a="1"/>
  <c r="B29" i="3" a="1"/>
  <c r="B29" i="3" l="1"/>
  <c r="A30" i="3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B5" i="3"/>
  <c r="A6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<sst xmlns="http://schemas.openxmlformats.org/spreadsheetml/2006/main" count="71" uniqueCount="32">
  <si>
    <t>Passord: bowling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</si>
  <si>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</si>
  <si>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</si>
  <si>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</si>
  <si>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</si>
  <si>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</si>
  <si>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</si>
  <si>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</si>
  <si>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</si>
  <si>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Total u HC</t>
  </si>
  <si>
    <t>Gjennomsnitt</t>
  </si>
  <si>
    <t>Snitt</t>
  </si>
  <si>
    <t>HC poeng</t>
  </si>
  <si>
    <t>Total HC</t>
  </si>
  <si>
    <t>Total m HC</t>
  </si>
  <si>
    <t>Finalepoeng</t>
  </si>
  <si>
    <t>Damer</t>
  </si>
  <si>
    <t>DATA FRA TURNERING</t>
  </si>
  <si>
    <t>Total</t>
  </si>
  <si>
    <t>HC</t>
  </si>
  <si>
    <t>Sum inkl HC</t>
  </si>
  <si>
    <t>Lars Myklebust</t>
  </si>
  <si>
    <t>Coopen</t>
  </si>
  <si>
    <t>Taxi Sport</t>
  </si>
  <si>
    <t>Oddmund Hodnekvam</t>
  </si>
  <si>
    <t>Posten</t>
  </si>
  <si>
    <t>Kjell Olav Johnsen</t>
  </si>
  <si>
    <t>Jan Frode Håland</t>
  </si>
  <si>
    <t>PSW Technology</t>
  </si>
  <si>
    <t>Kåre Sørås</t>
  </si>
  <si>
    <t>Tore Jansen</t>
  </si>
  <si>
    <t>RESULTAT MED HANDICAP - IKKE AKTIV STEVNE NR. 4 - 20.01.2026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</si>
</sst>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 xr:uid="{BF3F1DDE-7A88-42C8-A3C7-5A1A2A4EF27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tabSelected="1" zoomScale="110" zoomScaleNormal="110" workbookViewId="0">
      <selection activeCell="M54" sqref="M54"/>
    </sheetView>
  </sheetViews>
  <sheetFormatPr baseColWidth="10" defaultColWidth="11.44140625" defaultRowHeight="14.4" x14ac:dyDescent="0.3"/>
  <cols>
    <col min="1" max="1" width="6" customWidth="1"/>
    <col min="2" max="2" width="20" bestFit="1" customWidth="1"/>
    <col min="3" max="3" width="14.77734375" bestFit="1" customWidth="1"/>
    <col min="4" max="7" width="7.77734375" customWidth="1"/>
    <col min="8" max="8" width="9.6640625" bestFit="1" customWidth="1"/>
    <col min="9" max="9" width="0" hidden="1" customWidth="1"/>
    <col min="10" max="12" width="0" style="1" hidden="1" customWidth="1"/>
    <col min="13" max="13" width="10.21875" style="1" bestFit="1" customWidth="1"/>
    <col min="14" max="14" width="11.21875" style="1" bestFit="1" customWidth="1"/>
  </cols>
  <sheetData>
    <row r="1" spans="1:14" ht="15.6" x14ac:dyDescent="0.3">
      <c r="A1" s="17" t="s">
        <v>31</v>
      </c>
      <c r="D1" s="1"/>
      <c r="E1" s="1"/>
      <c r="F1" s="1"/>
      <c r="G1" s="1"/>
      <c r="H1" s="1"/>
      <c r="I1" s="1"/>
    </row>
    <row r="2" spans="1:14" x14ac:dyDescent="0.3">
      <c r="A2" s="3" t="s">
        <v>0</v>
      </c>
      <c r="D2" s="1"/>
      <c r="E2" s="1"/>
      <c r="F2" s="1"/>
      <c r="G2" s="1"/>
      <c r="H2" s="1"/>
      <c r="I2" s="1"/>
    </row>
    <row r="3" spans="1:14" x14ac:dyDescent="0.3">
      <c r="A3" t="s">
        <v>1</v>
      </c>
      <c r="D3" s="1"/>
      <c r="E3" s="1"/>
      <c r="F3" s="1"/>
      <c r="G3" s="1"/>
      <c r="H3" s="1"/>
      <c r="I3" s="1"/>
    </row>
    <row r="4" spans="1:14" x14ac:dyDescent="0.3">
      <c r="A4" t="s">
        <v>2</v>
      </c>
      <c r="B4" t="s">
        <v>3</v>
      </c>
      <c r="C4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3">
      <c r="A5" s="4">
        <v>1</v>
      </c>
      <c r="B5" s="5" t="str" cm="1">
        <f t="array" ref="B5:M24">_xlfn.SORTBY(Data!B5:M24,Data!M5:M24,-1)</f>
        <v>Jan Frode Håland</v>
      </c>
      <c r="C5" s="5" t="str">
        <v>Taxi Sport</v>
      </c>
      <c r="D5" s="4">
        <v>213</v>
      </c>
      <c r="E5" s="4">
        <v>235</v>
      </c>
      <c r="F5" s="4">
        <v>153</v>
      </c>
      <c r="G5" s="4">
        <v>181</v>
      </c>
      <c r="H5" s="4">
        <v>782</v>
      </c>
      <c r="I5" s="6">
        <v>195.5</v>
      </c>
      <c r="J5" s="4">
        <v>162.19999999999999</v>
      </c>
      <c r="K5" s="4">
        <v>30</v>
      </c>
      <c r="L5" s="4">
        <v>120</v>
      </c>
      <c r="M5" s="4">
        <v>902</v>
      </c>
      <c r="N5" s="4">
        <v>20</v>
      </c>
    </row>
    <row r="6" spans="1:14" x14ac:dyDescent="0.3">
      <c r="A6" s="4">
        <f>IF(M5=M6,A5,2)</f>
        <v>2</v>
      </c>
      <c r="B6" s="5" t="str">
        <v>Lars Myklebust</v>
      </c>
      <c r="C6" s="5" t="str">
        <v>Coopen</v>
      </c>
      <c r="D6" s="4">
        <v>189</v>
      </c>
      <c r="E6" s="4">
        <v>193</v>
      </c>
      <c r="F6" s="4">
        <v>195</v>
      </c>
      <c r="G6" s="4">
        <v>215</v>
      </c>
      <c r="H6" s="4">
        <v>792</v>
      </c>
      <c r="I6" s="6">
        <v>198</v>
      </c>
      <c r="J6" s="4">
        <v>173.4</v>
      </c>
      <c r="K6" s="4">
        <v>22</v>
      </c>
      <c r="L6" s="4">
        <v>88</v>
      </c>
      <c r="M6" s="4">
        <v>880</v>
      </c>
      <c r="N6" s="4">
        <v>17</v>
      </c>
    </row>
    <row r="7" spans="1:14" x14ac:dyDescent="0.3">
      <c r="A7" s="4">
        <f>IF(M6=M7,A6,3)</f>
        <v>3</v>
      </c>
      <c r="B7" s="5" t="str">
        <v>Oddmund Hodnekvam</v>
      </c>
      <c r="C7" s="5" t="str">
        <v>Posten</v>
      </c>
      <c r="D7" s="4">
        <v>180</v>
      </c>
      <c r="E7" s="4">
        <v>247</v>
      </c>
      <c r="F7" s="4">
        <v>189</v>
      </c>
      <c r="G7" s="4">
        <v>171</v>
      </c>
      <c r="H7" s="4">
        <v>787</v>
      </c>
      <c r="I7" s="6">
        <v>196.75</v>
      </c>
      <c r="J7" s="4">
        <v>176.2</v>
      </c>
      <c r="K7" s="4">
        <v>20</v>
      </c>
      <c r="L7" s="4">
        <v>80</v>
      </c>
      <c r="M7" s="4">
        <v>867</v>
      </c>
      <c r="N7" s="4">
        <v>14</v>
      </c>
    </row>
    <row r="8" spans="1:14" x14ac:dyDescent="0.3">
      <c r="A8" s="4">
        <f>IF(M7=M8,A7,4)</f>
        <v>4</v>
      </c>
      <c r="B8" s="5" t="str">
        <v>Tore Jansen</v>
      </c>
      <c r="C8" s="5" t="str">
        <v>Taxi Sport</v>
      </c>
      <c r="D8" s="4">
        <v>171</v>
      </c>
      <c r="E8" s="4">
        <v>210</v>
      </c>
      <c r="F8" s="4">
        <v>179</v>
      </c>
      <c r="G8" s="4">
        <v>204</v>
      </c>
      <c r="H8" s="4">
        <v>764</v>
      </c>
      <c r="I8" s="6">
        <v>191</v>
      </c>
      <c r="J8" s="4">
        <v>176.4</v>
      </c>
      <c r="K8" s="4">
        <v>20</v>
      </c>
      <c r="L8" s="4">
        <v>80</v>
      </c>
      <c r="M8" s="4">
        <v>844</v>
      </c>
      <c r="N8" s="4">
        <v>12</v>
      </c>
    </row>
    <row r="9" spans="1:14" x14ac:dyDescent="0.3">
      <c r="A9" s="4">
        <f>IF(M8=M9,A8,5)</f>
        <v>5</v>
      </c>
      <c r="B9" s="5" t="str">
        <v>Kåre Sørås</v>
      </c>
      <c r="C9" s="5" t="str">
        <v>Coopen</v>
      </c>
      <c r="D9" s="4">
        <v>151</v>
      </c>
      <c r="E9" s="4">
        <v>140</v>
      </c>
      <c r="F9" s="4">
        <v>215</v>
      </c>
      <c r="G9" s="4">
        <v>190</v>
      </c>
      <c r="H9" s="4">
        <v>696</v>
      </c>
      <c r="I9" s="6">
        <v>174</v>
      </c>
      <c r="J9" s="4">
        <v>166.6</v>
      </c>
      <c r="K9" s="4">
        <v>27</v>
      </c>
      <c r="L9" s="4">
        <v>108</v>
      </c>
      <c r="M9" s="4">
        <v>804</v>
      </c>
      <c r="N9" s="4">
        <v>10</v>
      </c>
    </row>
    <row r="10" spans="1:14" x14ac:dyDescent="0.3">
      <c r="A10" s="4">
        <f>IF(M9=M10,A9,6)</f>
        <v>6</v>
      </c>
      <c r="B10" s="5" t="str">
        <v>Kjell Olav Johnsen</v>
      </c>
      <c r="C10" s="5" t="str">
        <v>PSW Technology</v>
      </c>
      <c r="D10" s="4">
        <v>139</v>
      </c>
      <c r="E10" s="4">
        <v>131</v>
      </c>
      <c r="F10" s="4">
        <v>190</v>
      </c>
      <c r="G10" s="4">
        <v>138</v>
      </c>
      <c r="H10" s="4">
        <v>598</v>
      </c>
      <c r="I10" s="6">
        <v>149.5</v>
      </c>
      <c r="J10" s="4">
        <v>167.9</v>
      </c>
      <c r="K10" s="4">
        <v>26</v>
      </c>
      <c r="L10" s="4">
        <v>104</v>
      </c>
      <c r="M10" s="4">
        <v>702</v>
      </c>
      <c r="N10" s="4">
        <v>8</v>
      </c>
    </row>
    <row r="11" spans="1:14" hidden="1" x14ac:dyDescent="0.3">
      <c r="A11" s="4">
        <f>IF(M10=M11,A10,7)</f>
        <v>7</v>
      </c>
      <c r="B11" s="5">
        <v>0</v>
      </c>
      <c r="C11" s="5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6">
        <v>0</v>
      </c>
      <c r="J11" s="4">
        <v>0</v>
      </c>
      <c r="K11" s="4">
        <v>0</v>
      </c>
      <c r="L11" s="4">
        <v>0</v>
      </c>
      <c r="M11" s="4">
        <v>0</v>
      </c>
      <c r="N11" s="4">
        <v>6</v>
      </c>
    </row>
    <row r="12" spans="1:14" ht="15" hidden="1" customHeight="1" x14ac:dyDescent="0.3">
      <c r="A12" s="4">
        <f>IF(M11=M12,A11,8)</f>
        <v>7</v>
      </c>
      <c r="B12" s="5">
        <v>0</v>
      </c>
      <c r="C12" s="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6">
        <v>0</v>
      </c>
      <c r="J12" s="4">
        <v>0</v>
      </c>
      <c r="K12" s="4">
        <v>0</v>
      </c>
      <c r="L12" s="4">
        <v>0</v>
      </c>
      <c r="M12" s="4">
        <v>0</v>
      </c>
      <c r="N12" s="4">
        <v>5</v>
      </c>
    </row>
    <row r="13" spans="1:14" ht="15" hidden="1" customHeight="1" x14ac:dyDescent="0.3">
      <c r="A13" s="4">
        <f>IF(M12=M13,A12,9)</f>
        <v>7</v>
      </c>
      <c r="B13" s="5">
        <v>0</v>
      </c>
      <c r="C13" s="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6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</row>
    <row r="14" spans="1:14" ht="15" hidden="1" customHeight="1" x14ac:dyDescent="0.3">
      <c r="A14" s="4">
        <f>IF(M13=M14,A13,10)</f>
        <v>7</v>
      </c>
      <c r="B14" s="5">
        <v>0</v>
      </c>
      <c r="C14" s="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6">
        <v>0</v>
      </c>
      <c r="J14" s="4">
        <v>0</v>
      </c>
      <c r="K14" s="4">
        <v>0</v>
      </c>
      <c r="L14" s="4">
        <v>0</v>
      </c>
      <c r="M14" s="4">
        <v>0</v>
      </c>
      <c r="N14" s="4">
        <v>3</v>
      </c>
    </row>
    <row r="15" spans="1:14" ht="15" hidden="1" customHeight="1" x14ac:dyDescent="0.3">
      <c r="A15" s="4">
        <f>IF(M14=M15,A14,11)</f>
        <v>7</v>
      </c>
      <c r="B15" s="5">
        <v>0</v>
      </c>
      <c r="C15" s="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</row>
    <row r="16" spans="1:14" ht="15" hidden="1" customHeight="1" x14ac:dyDescent="0.3">
      <c r="A16" s="4">
        <f>IF(M15=M16,A15,12)</f>
        <v>7</v>
      </c>
      <c r="B16" s="5">
        <v>0</v>
      </c>
      <c r="C16" s="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6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</row>
    <row r="17" spans="1:14" ht="15" hidden="1" customHeight="1" x14ac:dyDescent="0.3">
      <c r="A17" s="4">
        <f>IF(M16=M17,A16,13)</f>
        <v>7</v>
      </c>
      <c r="B17" s="5">
        <v>0</v>
      </c>
      <c r="C17" s="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6">
        <v>0</v>
      </c>
      <c r="J17" s="4">
        <v>0</v>
      </c>
      <c r="K17" s="4">
        <v>0</v>
      </c>
      <c r="L17" s="4">
        <v>0</v>
      </c>
      <c r="M17" s="4">
        <v>0</v>
      </c>
      <c r="N17" s="4"/>
    </row>
    <row r="18" spans="1:14" ht="15" hidden="1" customHeight="1" x14ac:dyDescent="0.3">
      <c r="A18" s="4">
        <f>IF(M17=M18,A17,14)</f>
        <v>7</v>
      </c>
      <c r="B18" s="5">
        <v>0</v>
      </c>
      <c r="C18" s="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6">
        <v>0</v>
      </c>
      <c r="J18" s="4">
        <v>0</v>
      </c>
      <c r="K18" s="4">
        <v>0</v>
      </c>
      <c r="L18" s="4">
        <v>0</v>
      </c>
      <c r="M18" s="4">
        <v>0</v>
      </c>
      <c r="N18" s="4"/>
    </row>
    <row r="19" spans="1:14" ht="15" hidden="1" customHeight="1" x14ac:dyDescent="0.3">
      <c r="A19" s="4">
        <f>IF(M18=M19,A18,15)</f>
        <v>7</v>
      </c>
      <c r="B19" s="5">
        <v>0</v>
      </c>
      <c r="C19" s="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6">
        <v>0</v>
      </c>
      <c r="J19" s="4">
        <v>0</v>
      </c>
      <c r="K19" s="4">
        <v>0</v>
      </c>
      <c r="L19" s="4">
        <v>0</v>
      </c>
      <c r="M19" s="4">
        <v>0</v>
      </c>
      <c r="N19" s="4"/>
    </row>
    <row r="20" spans="1:14" ht="15" hidden="1" customHeight="1" x14ac:dyDescent="0.3">
      <c r="A20" s="4">
        <f>IF(M19=M20,A19,16)</f>
        <v>7</v>
      </c>
      <c r="B20" s="5">
        <v>0</v>
      </c>
      <c r="C20" s="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6">
        <v>0</v>
      </c>
      <c r="J20" s="4">
        <v>0</v>
      </c>
      <c r="K20" s="4">
        <v>0</v>
      </c>
      <c r="L20" s="4">
        <v>0</v>
      </c>
      <c r="M20" s="4">
        <v>0</v>
      </c>
      <c r="N20" s="4"/>
    </row>
    <row r="21" spans="1:14" ht="15" hidden="1" customHeight="1" x14ac:dyDescent="0.3">
      <c r="A21" s="4">
        <f>IF(M20=M21,A20,17)</f>
        <v>7</v>
      </c>
      <c r="B21" s="5">
        <v>0</v>
      </c>
      <c r="C21" s="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6">
        <v>0</v>
      </c>
      <c r="J21" s="4">
        <v>0</v>
      </c>
      <c r="K21" s="4">
        <v>0</v>
      </c>
      <c r="L21" s="4">
        <v>0</v>
      </c>
      <c r="M21" s="4">
        <v>0</v>
      </c>
      <c r="N21" s="4"/>
    </row>
    <row r="22" spans="1:14" ht="15" hidden="1" customHeight="1" x14ac:dyDescent="0.3">
      <c r="A22" s="4">
        <f>IF(M21=M22,A21,18)</f>
        <v>7</v>
      </c>
      <c r="B22" s="5">
        <v>0</v>
      </c>
      <c r="C22" s="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>
        <v>0</v>
      </c>
      <c r="J22" s="4">
        <v>0</v>
      </c>
      <c r="K22" s="4">
        <v>0</v>
      </c>
      <c r="L22" s="4">
        <v>0</v>
      </c>
      <c r="M22" s="4">
        <v>0</v>
      </c>
      <c r="N22" s="4"/>
    </row>
    <row r="23" spans="1:14" ht="15" hidden="1" customHeight="1" x14ac:dyDescent="0.3">
      <c r="A23" s="4">
        <f>IF(M22=M23,A22,19)</f>
        <v>7</v>
      </c>
      <c r="B23" s="5">
        <v>0</v>
      </c>
      <c r="C23" s="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6">
        <v>0</v>
      </c>
      <c r="J23" s="4">
        <v>0</v>
      </c>
      <c r="K23" s="4">
        <v>0</v>
      </c>
      <c r="L23" s="4">
        <v>0</v>
      </c>
      <c r="M23" s="4">
        <v>0</v>
      </c>
      <c r="N23" s="4"/>
    </row>
    <row r="24" spans="1:14" ht="15" hidden="1" customHeight="1" x14ac:dyDescent="0.3">
      <c r="A24" s="4">
        <f>IF(M23=M24,A23,20)</f>
        <v>7</v>
      </c>
      <c r="B24" s="5">
        <v>0</v>
      </c>
      <c r="C24" s="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6">
        <v>0</v>
      </c>
      <c r="J24" s="4">
        <v>0</v>
      </c>
      <c r="K24" s="4">
        <v>0</v>
      </c>
      <c r="L24" s="4">
        <v>0</v>
      </c>
      <c r="M24" s="4">
        <v>0</v>
      </c>
      <c r="N24" s="4"/>
    </row>
    <row r="25" spans="1:14" hidden="1" x14ac:dyDescent="0.3">
      <c r="D25" s="1"/>
      <c r="E25" s="1"/>
      <c r="F25" s="1"/>
      <c r="G25" s="1"/>
      <c r="H25" s="1"/>
      <c r="I25" s="1"/>
    </row>
    <row r="26" spans="1:14" hidden="1" x14ac:dyDescent="0.3">
      <c r="D26" s="1"/>
      <c r="E26" s="1"/>
      <c r="F26" s="1"/>
      <c r="G26" s="1"/>
      <c r="H26" s="1"/>
      <c r="I26" s="1"/>
    </row>
    <row r="27" spans="1:14" hidden="1" x14ac:dyDescent="0.3">
      <c r="A27" t="s">
        <v>16</v>
      </c>
      <c r="D27" s="1"/>
      <c r="E27" s="1"/>
      <c r="F27" s="1"/>
      <c r="G27" s="1"/>
      <c r="H27" s="1"/>
      <c r="I27" s="1"/>
    </row>
    <row r="28" spans="1:14" hidden="1" x14ac:dyDescent="0.3">
      <c r="A28" t="s">
        <v>2</v>
      </c>
      <c r="B28" t="s">
        <v>3</v>
      </c>
      <c r="C28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2" t="s">
        <v>11</v>
      </c>
      <c r="K28" s="1" t="s">
        <v>12</v>
      </c>
      <c r="L28" s="1" t="s">
        <v>13</v>
      </c>
      <c r="M28" s="1" t="s">
        <v>14</v>
      </c>
      <c r="N28" s="1" t="s">
        <v>15</v>
      </c>
    </row>
    <row r="29" spans="1:14" hidden="1" x14ac:dyDescent="0.3">
      <c r="A29" s="4">
        <v>1</v>
      </c>
      <c r="B29" s="5" cm="1">
        <f t="array" ref="B29:M48">_xlfn.SORTBY(Data!B29:M48,Data!M29:M48,-1)</f>
        <v>0</v>
      </c>
      <c r="C29" s="5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6">
        <v>0</v>
      </c>
      <c r="J29" s="4">
        <v>0</v>
      </c>
      <c r="K29" s="4">
        <v>0</v>
      </c>
      <c r="L29" s="4">
        <v>0</v>
      </c>
      <c r="M29" s="4">
        <v>0</v>
      </c>
      <c r="N29" s="4">
        <v>20</v>
      </c>
    </row>
    <row r="30" spans="1:14" hidden="1" x14ac:dyDescent="0.3">
      <c r="A30" s="4">
        <f>IF(M29=M30,A29,2)</f>
        <v>1</v>
      </c>
      <c r="B30" s="5">
        <v>0</v>
      </c>
      <c r="C30" s="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6">
        <v>0</v>
      </c>
      <c r="J30" s="4">
        <v>0</v>
      </c>
      <c r="K30" s="4">
        <v>0</v>
      </c>
      <c r="L30" s="4">
        <v>0</v>
      </c>
      <c r="M30" s="4">
        <v>0</v>
      </c>
      <c r="N30" s="4">
        <v>17</v>
      </c>
    </row>
    <row r="31" spans="1:14" hidden="1" x14ac:dyDescent="0.3">
      <c r="A31" s="4">
        <f>IF(M30=M31,A30,3)</f>
        <v>1</v>
      </c>
      <c r="B31" s="5">
        <v>0</v>
      </c>
      <c r="C31" s="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6">
        <v>0</v>
      </c>
      <c r="J31" s="4">
        <v>0</v>
      </c>
      <c r="K31" s="4">
        <v>0</v>
      </c>
      <c r="L31" s="4">
        <v>0</v>
      </c>
      <c r="M31" s="4">
        <v>0</v>
      </c>
      <c r="N31" s="4">
        <v>14</v>
      </c>
    </row>
    <row r="32" spans="1:14" hidden="1" x14ac:dyDescent="0.3">
      <c r="A32" s="4">
        <f>IF(M31=M32,A31,4)</f>
        <v>1</v>
      </c>
      <c r="B32" s="5">
        <v>0</v>
      </c>
      <c r="C32" s="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6">
        <v>0</v>
      </c>
      <c r="J32" s="4">
        <v>0</v>
      </c>
      <c r="K32" s="4">
        <v>0</v>
      </c>
      <c r="L32" s="4">
        <v>0</v>
      </c>
      <c r="M32" s="4">
        <v>0</v>
      </c>
      <c r="N32" s="4">
        <v>12</v>
      </c>
    </row>
    <row r="33" spans="1:14" hidden="1" x14ac:dyDescent="0.3">
      <c r="A33" s="4">
        <f>IF(M32=M33,A32,5)</f>
        <v>1</v>
      </c>
      <c r="B33" s="5">
        <v>0</v>
      </c>
      <c r="C33" s="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6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 hidden="1" x14ac:dyDescent="0.3">
      <c r="A34" s="4">
        <f>IF(M33=M34,A33,6)</f>
        <v>1</v>
      </c>
      <c r="B34" s="5">
        <v>0</v>
      </c>
      <c r="C34" s="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</row>
    <row r="35" spans="1:14" hidden="1" x14ac:dyDescent="0.3">
      <c r="A35" s="4">
        <f>IF(M34=M35,A34,7)</f>
        <v>1</v>
      </c>
      <c r="B35" s="5">
        <v>0</v>
      </c>
      <c r="C35" s="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>
        <v>0</v>
      </c>
      <c r="J35" s="4">
        <v>0</v>
      </c>
      <c r="K35" s="4">
        <v>0</v>
      </c>
      <c r="L35" s="4">
        <v>0</v>
      </c>
      <c r="M35" s="4">
        <v>0</v>
      </c>
      <c r="N35" s="4">
        <v>6</v>
      </c>
    </row>
    <row r="36" spans="1:14" hidden="1" x14ac:dyDescent="0.3">
      <c r="A36" s="4">
        <f>IF(M35=M36,A35,8)</f>
        <v>1</v>
      </c>
      <c r="B36" s="5">
        <v>0</v>
      </c>
      <c r="C36" s="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>
        <v>0</v>
      </c>
      <c r="J36" s="4">
        <v>0</v>
      </c>
      <c r="K36" s="4">
        <v>0</v>
      </c>
      <c r="L36" s="4">
        <v>0</v>
      </c>
      <c r="M36" s="4">
        <v>0</v>
      </c>
      <c r="N36" s="4">
        <v>5</v>
      </c>
    </row>
    <row r="37" spans="1:14" hidden="1" x14ac:dyDescent="0.3">
      <c r="A37" s="4">
        <f>IF(M36=M37,A36,9)</f>
        <v>1</v>
      </c>
      <c r="B37" s="5">
        <v>0</v>
      </c>
      <c r="C37" s="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6">
        <v>0</v>
      </c>
      <c r="J37" s="4">
        <v>0</v>
      </c>
      <c r="K37" s="4">
        <v>0</v>
      </c>
      <c r="L37" s="4">
        <v>0</v>
      </c>
      <c r="M37" s="4">
        <v>0</v>
      </c>
      <c r="N37" s="4">
        <v>4</v>
      </c>
    </row>
    <row r="38" spans="1:14" hidden="1" x14ac:dyDescent="0.3">
      <c r="A38" s="4">
        <f>IF(M37=M38,A37,10)</f>
        <v>1</v>
      </c>
      <c r="B38" s="5">
        <v>0</v>
      </c>
      <c r="C38" s="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6">
        <v>0</v>
      </c>
      <c r="J38" s="4">
        <v>0</v>
      </c>
      <c r="K38" s="4">
        <v>0</v>
      </c>
      <c r="L38" s="4">
        <v>0</v>
      </c>
      <c r="M38" s="4">
        <v>0</v>
      </c>
      <c r="N38" s="4">
        <v>3</v>
      </c>
    </row>
    <row r="39" spans="1:14" hidden="1" x14ac:dyDescent="0.3">
      <c r="A39" s="4">
        <f>IF(M38=M39,A38,11)</f>
        <v>1</v>
      </c>
      <c r="B39" s="5">
        <v>0</v>
      </c>
      <c r="C39" s="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>
        <v>0</v>
      </c>
      <c r="J39" s="4">
        <v>0</v>
      </c>
      <c r="K39" s="4">
        <v>0</v>
      </c>
      <c r="L39" s="4">
        <v>0</v>
      </c>
      <c r="M39" s="4">
        <v>0</v>
      </c>
      <c r="N39" s="4">
        <v>2</v>
      </c>
    </row>
    <row r="40" spans="1:14" hidden="1" x14ac:dyDescent="0.3">
      <c r="A40" s="4">
        <f>IF(M39=M40,A39,12)</f>
        <v>1</v>
      </c>
      <c r="B40" s="5">
        <v>0</v>
      </c>
      <c r="C40" s="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6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</row>
    <row r="41" spans="1:14" hidden="1" x14ac:dyDescent="0.3">
      <c r="A41" s="4">
        <f>IF(M40=M41,A40,13)</f>
        <v>1</v>
      </c>
      <c r="B41" s="5">
        <v>0</v>
      </c>
      <c r="C41" s="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6">
        <v>0</v>
      </c>
      <c r="J41" s="4">
        <v>0</v>
      </c>
      <c r="K41" s="4">
        <v>0</v>
      </c>
      <c r="L41" s="4">
        <v>0</v>
      </c>
      <c r="M41" s="4">
        <v>0</v>
      </c>
      <c r="N41" s="4"/>
    </row>
    <row r="42" spans="1:14" hidden="1" x14ac:dyDescent="0.3">
      <c r="A42" s="4">
        <f>IF(M41=M42,A41,14)</f>
        <v>1</v>
      </c>
      <c r="B42" s="5">
        <v>0</v>
      </c>
      <c r="C42" s="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6">
        <v>0</v>
      </c>
      <c r="J42" s="4">
        <v>0</v>
      </c>
      <c r="K42" s="4">
        <v>0</v>
      </c>
      <c r="L42" s="4">
        <v>0</v>
      </c>
      <c r="M42" s="4">
        <v>0</v>
      </c>
      <c r="N42" s="4"/>
    </row>
    <row r="43" spans="1:14" hidden="1" x14ac:dyDescent="0.3">
      <c r="A43" s="4">
        <f>IF(M42=M43,A42,15)</f>
        <v>1</v>
      </c>
      <c r="B43" s="5">
        <v>0</v>
      </c>
      <c r="C43" s="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6">
        <v>0</v>
      </c>
      <c r="J43" s="4">
        <v>0</v>
      </c>
      <c r="K43" s="4">
        <v>0</v>
      </c>
      <c r="L43" s="4">
        <v>0</v>
      </c>
      <c r="M43" s="4">
        <v>0</v>
      </c>
      <c r="N43" s="4"/>
    </row>
    <row r="44" spans="1:14" hidden="1" x14ac:dyDescent="0.3">
      <c r="A44" s="4">
        <f>IF(M43=M44,A43,16)</f>
        <v>1</v>
      </c>
      <c r="B44" s="5">
        <v>0</v>
      </c>
      <c r="C44" s="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6">
        <v>0</v>
      </c>
      <c r="J44" s="4">
        <v>0</v>
      </c>
      <c r="K44" s="4">
        <v>0</v>
      </c>
      <c r="L44" s="4">
        <v>0</v>
      </c>
      <c r="M44" s="4">
        <v>0</v>
      </c>
      <c r="N44" s="4"/>
    </row>
    <row r="45" spans="1:14" hidden="1" x14ac:dyDescent="0.3">
      <c r="A45" s="4">
        <f>IF(M44=M45,A44,17)</f>
        <v>1</v>
      </c>
      <c r="B45" s="5">
        <v>0</v>
      </c>
      <c r="C45" s="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6">
        <v>0</v>
      </c>
      <c r="J45" s="4">
        <v>0</v>
      </c>
      <c r="K45" s="4">
        <v>0</v>
      </c>
      <c r="L45" s="4">
        <v>0</v>
      </c>
      <c r="M45" s="4">
        <v>0</v>
      </c>
      <c r="N45" s="4"/>
    </row>
    <row r="46" spans="1:14" hidden="1" x14ac:dyDescent="0.3">
      <c r="A46" s="4">
        <f>IF(M45=M46,A45,18)</f>
        <v>1</v>
      </c>
      <c r="B46" s="5">
        <v>0</v>
      </c>
      <c r="C46" s="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6">
        <v>0</v>
      </c>
      <c r="J46" s="4">
        <v>0</v>
      </c>
      <c r="K46" s="4">
        <v>0</v>
      </c>
      <c r="L46" s="4">
        <v>0</v>
      </c>
      <c r="M46" s="4">
        <v>0</v>
      </c>
      <c r="N46" s="4"/>
    </row>
    <row r="47" spans="1:14" hidden="1" x14ac:dyDescent="0.3">
      <c r="A47" s="4">
        <f>IF(M46=M47,A46,19)</f>
        <v>1</v>
      </c>
      <c r="B47" s="5">
        <v>0</v>
      </c>
      <c r="C47" s="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6">
        <v>0</v>
      </c>
      <c r="J47" s="4">
        <v>0</v>
      </c>
      <c r="K47" s="4">
        <v>0</v>
      </c>
      <c r="L47" s="4">
        <v>0</v>
      </c>
      <c r="M47" s="4">
        <v>0</v>
      </c>
      <c r="N47" s="4"/>
    </row>
    <row r="48" spans="1:14" hidden="1" x14ac:dyDescent="0.3">
      <c r="A48" s="4">
        <f>IF(M47=M48,A47,20)</f>
        <v>1</v>
      </c>
      <c r="B48" s="5">
        <v>0</v>
      </c>
      <c r="C48" s="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6">
        <v>0</v>
      </c>
      <c r="J48" s="4">
        <v>0</v>
      </c>
      <c r="K48" s="4">
        <v>0</v>
      </c>
      <c r="L48" s="4">
        <v>0</v>
      </c>
      <c r="M48" s="4">
        <v>0</v>
      </c>
      <c r="N48" s="4"/>
    </row>
  </sheetData>
  <conditionalFormatting sqref="D5:G26 D29:G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R48"/>
  <sheetViews>
    <sheetView topLeftCell="A3" zoomScale="110" zoomScaleNormal="110" workbookViewId="0">
      <selection activeCell="B11" sqref="B11"/>
    </sheetView>
  </sheetViews>
  <sheetFormatPr baseColWidth="10" defaultColWidth="11.44140625" defaultRowHeight="14.4" x14ac:dyDescent="0.3"/>
  <cols>
    <col min="1" max="1" width="6.109375" customWidth="1"/>
    <col min="2" max="2" width="24.33203125" customWidth="1"/>
    <col min="3" max="3" width="17.33203125" customWidth="1"/>
    <col min="4" max="5" width="11.44140625" customWidth="1"/>
    <col min="6" max="9" width="11.44140625" style="1"/>
    <col min="10" max="10" width="11.44140625" style="15"/>
    <col min="11" max="13" width="11.44140625" style="1"/>
  </cols>
  <sheetData>
    <row r="1" spans="1:18" x14ac:dyDescent="0.3">
      <c r="A1" t="s">
        <v>17</v>
      </c>
    </row>
    <row r="3" spans="1:18" x14ac:dyDescent="0.3">
      <c r="A3" t="s">
        <v>1</v>
      </c>
    </row>
    <row r="4" spans="1:18" x14ac:dyDescent="0.3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18</v>
      </c>
      <c r="I4" s="11" t="s">
        <v>11</v>
      </c>
      <c r="J4" s="16" t="s">
        <v>19</v>
      </c>
      <c r="K4" s="11" t="s">
        <v>12</v>
      </c>
      <c r="L4" s="11"/>
      <c r="M4" s="11" t="s">
        <v>20</v>
      </c>
    </row>
    <row r="5" spans="1:18" x14ac:dyDescent="0.3">
      <c r="A5" s="12">
        <v>1</v>
      </c>
      <c r="B5" s="7" t="s">
        <v>21</v>
      </c>
      <c r="C5" s="7" t="s">
        <v>22</v>
      </c>
      <c r="D5" s="8">
        <v>189</v>
      </c>
      <c r="E5" s="8">
        <v>193</v>
      </c>
      <c r="F5" s="8">
        <v>195</v>
      </c>
      <c r="G5" s="8">
        <v>215</v>
      </c>
      <c r="H5" s="13">
        <f t="shared" ref="H5:H11" si="0">SUM(D5:G5)</f>
        <v>792</v>
      </c>
      <c r="I5" s="14">
        <f t="shared" ref="I5:I11" si="1">H5/4</f>
        <v>198</v>
      </c>
      <c r="J5" s="9">
        <v>173.4</v>
      </c>
      <c r="K5" s="13">
        <f t="shared" ref="K5:K11" si="2">IF(J5&gt;0,ROUND(IF(J5&gt;135,IF(J5&lt;205,((205-ROUND(J5,0))/100*70),0),49),0),0)</f>
        <v>22</v>
      </c>
      <c r="L5" s="13">
        <f t="shared" ref="L5:L11" si="3">K5*4</f>
        <v>88</v>
      </c>
      <c r="M5" s="13">
        <f t="shared" ref="M5:M11" si="4">H5+(K5*4)</f>
        <v>880</v>
      </c>
    </row>
    <row r="6" spans="1:18" x14ac:dyDescent="0.3">
      <c r="A6" s="5">
        <v>2</v>
      </c>
      <c r="B6" s="7" t="s">
        <v>24</v>
      </c>
      <c r="C6" s="7" t="s">
        <v>25</v>
      </c>
      <c r="D6" s="8">
        <v>180</v>
      </c>
      <c r="E6" s="8">
        <v>247</v>
      </c>
      <c r="F6" s="8">
        <v>189</v>
      </c>
      <c r="G6" s="8">
        <v>171</v>
      </c>
      <c r="H6" s="13">
        <f t="shared" si="0"/>
        <v>787</v>
      </c>
      <c r="I6" s="14">
        <f t="shared" si="1"/>
        <v>196.75</v>
      </c>
      <c r="J6" s="9">
        <v>176.2</v>
      </c>
      <c r="K6" s="13">
        <f t="shared" si="2"/>
        <v>20</v>
      </c>
      <c r="L6" s="13">
        <f t="shared" si="3"/>
        <v>80</v>
      </c>
      <c r="M6" s="13">
        <f t="shared" si="4"/>
        <v>867</v>
      </c>
    </row>
    <row r="7" spans="1:18" x14ac:dyDescent="0.3">
      <c r="A7" s="5">
        <v>3</v>
      </c>
      <c r="B7" s="7" t="s">
        <v>26</v>
      </c>
      <c r="C7" s="7" t="s">
        <v>28</v>
      </c>
      <c r="D7" s="8">
        <v>139</v>
      </c>
      <c r="E7" s="8">
        <v>131</v>
      </c>
      <c r="F7" s="8">
        <v>190</v>
      </c>
      <c r="G7" s="8">
        <v>138</v>
      </c>
      <c r="H7" s="13">
        <f t="shared" si="0"/>
        <v>598</v>
      </c>
      <c r="I7" s="14">
        <f t="shared" si="1"/>
        <v>149.5</v>
      </c>
      <c r="J7" s="9">
        <v>167.9</v>
      </c>
      <c r="K7" s="13">
        <f t="shared" si="2"/>
        <v>26</v>
      </c>
      <c r="L7" s="13">
        <f t="shared" si="3"/>
        <v>104</v>
      </c>
      <c r="M7" s="13">
        <f t="shared" si="4"/>
        <v>702</v>
      </c>
    </row>
    <row r="8" spans="1:18" x14ac:dyDescent="0.3">
      <c r="A8" s="5">
        <v>4</v>
      </c>
      <c r="B8" s="7" t="s">
        <v>27</v>
      </c>
      <c r="C8" s="7" t="s">
        <v>23</v>
      </c>
      <c r="D8" s="8">
        <v>213</v>
      </c>
      <c r="E8" s="8">
        <v>235</v>
      </c>
      <c r="F8" s="8">
        <v>153</v>
      </c>
      <c r="G8" s="8">
        <v>181</v>
      </c>
      <c r="H8" s="13">
        <f t="shared" si="0"/>
        <v>782</v>
      </c>
      <c r="I8" s="14">
        <f t="shared" si="1"/>
        <v>195.5</v>
      </c>
      <c r="J8" s="9">
        <v>162.19999999999999</v>
      </c>
      <c r="K8" s="13">
        <f t="shared" si="2"/>
        <v>30</v>
      </c>
      <c r="L8" s="13">
        <f t="shared" si="3"/>
        <v>120</v>
      </c>
      <c r="M8" s="13">
        <f t="shared" si="4"/>
        <v>902</v>
      </c>
    </row>
    <row r="9" spans="1:18" x14ac:dyDescent="0.3">
      <c r="A9" s="5">
        <v>5</v>
      </c>
      <c r="B9" s="7" t="s">
        <v>29</v>
      </c>
      <c r="C9" s="7" t="s">
        <v>22</v>
      </c>
      <c r="D9" s="8">
        <v>151</v>
      </c>
      <c r="E9" s="8">
        <v>140</v>
      </c>
      <c r="F9" s="8">
        <v>215</v>
      </c>
      <c r="G9" s="8">
        <v>190</v>
      </c>
      <c r="H9" s="13">
        <f t="shared" si="0"/>
        <v>696</v>
      </c>
      <c r="I9" s="14">
        <f t="shared" si="1"/>
        <v>174</v>
      </c>
      <c r="J9" s="9">
        <v>166.6</v>
      </c>
      <c r="K9" s="13">
        <f t="shared" si="2"/>
        <v>27</v>
      </c>
      <c r="L9" s="13">
        <f t="shared" si="3"/>
        <v>108</v>
      </c>
      <c r="M9" s="13">
        <f t="shared" si="4"/>
        <v>804</v>
      </c>
      <c r="O9" s="1"/>
      <c r="P9" s="1"/>
      <c r="Q9" s="1"/>
      <c r="R9" s="1"/>
    </row>
    <row r="10" spans="1:18" x14ac:dyDescent="0.3">
      <c r="A10" s="5">
        <v>6</v>
      </c>
      <c r="B10" s="7" t="s">
        <v>30</v>
      </c>
      <c r="C10" s="7" t="s">
        <v>23</v>
      </c>
      <c r="D10" s="8">
        <v>171</v>
      </c>
      <c r="E10" s="8">
        <v>210</v>
      </c>
      <c r="F10" s="8">
        <v>179</v>
      </c>
      <c r="G10" s="8">
        <v>204</v>
      </c>
      <c r="H10" s="13">
        <f t="shared" si="0"/>
        <v>764</v>
      </c>
      <c r="I10" s="14">
        <f t="shared" si="1"/>
        <v>191</v>
      </c>
      <c r="J10" s="9">
        <v>176.4</v>
      </c>
      <c r="K10" s="13">
        <f t="shared" si="2"/>
        <v>20</v>
      </c>
      <c r="L10" s="13">
        <f t="shared" si="3"/>
        <v>80</v>
      </c>
      <c r="M10" s="13">
        <f t="shared" si="4"/>
        <v>844</v>
      </c>
      <c r="O10" s="1"/>
      <c r="P10" s="1"/>
      <c r="Q10" s="1"/>
      <c r="R10" s="1"/>
    </row>
    <row r="11" spans="1:18" x14ac:dyDescent="0.3">
      <c r="A11" s="5">
        <v>7</v>
      </c>
      <c r="B11" s="7"/>
      <c r="C11" s="7"/>
      <c r="D11" s="8"/>
      <c r="E11" s="8"/>
      <c r="F11" s="8"/>
      <c r="G11" s="8"/>
      <c r="H11" s="13">
        <f t="shared" si="0"/>
        <v>0</v>
      </c>
      <c r="I11" s="14">
        <f t="shared" si="1"/>
        <v>0</v>
      </c>
      <c r="J11" s="9"/>
      <c r="K11" s="13">
        <f t="shared" si="2"/>
        <v>0</v>
      </c>
      <c r="L11" s="13">
        <f t="shared" si="3"/>
        <v>0</v>
      </c>
      <c r="M11" s="13">
        <f t="shared" si="4"/>
        <v>0</v>
      </c>
      <c r="O11" s="1"/>
      <c r="P11" s="1"/>
      <c r="Q11" s="1"/>
      <c r="R11" s="1"/>
    </row>
    <row r="12" spans="1:18" x14ac:dyDescent="0.3">
      <c r="A12" s="5">
        <v>8</v>
      </c>
      <c r="B12" s="7"/>
      <c r="C12" s="7"/>
      <c r="D12" s="8"/>
      <c r="E12" s="8"/>
      <c r="F12" s="8"/>
      <c r="G12" s="8"/>
      <c r="H12" s="13">
        <f t="shared" ref="H12:H24" si="5">SUM(D12:G12)</f>
        <v>0</v>
      </c>
      <c r="I12" s="14">
        <f t="shared" ref="I12:I24" si="6">H12/4</f>
        <v>0</v>
      </c>
      <c r="J12" s="9"/>
      <c r="K12" s="13">
        <f t="shared" ref="K12:K24" si="7">IF(J12&gt;0,ROUND(IF(J12&gt;135,IF(J12&lt;205,((205-ROUND(J12,0))/100*70),0),49),0),0)</f>
        <v>0</v>
      </c>
      <c r="L12" s="13">
        <f t="shared" ref="L12:L24" si="8">K12*4</f>
        <v>0</v>
      </c>
      <c r="M12" s="13">
        <f t="shared" ref="M12:M23" si="9">H12+(K12*4)</f>
        <v>0</v>
      </c>
      <c r="O12" s="1"/>
      <c r="P12" s="1"/>
      <c r="Q12" s="1"/>
      <c r="R12" s="1"/>
    </row>
    <row r="13" spans="1:18" x14ac:dyDescent="0.3">
      <c r="A13" s="5">
        <v>9</v>
      </c>
      <c r="B13" s="7"/>
      <c r="C13" s="7"/>
      <c r="D13" s="8"/>
      <c r="E13" s="8"/>
      <c r="F13" s="8"/>
      <c r="G13" s="8"/>
      <c r="H13" s="13">
        <f t="shared" si="5"/>
        <v>0</v>
      </c>
      <c r="I13" s="14">
        <f t="shared" si="6"/>
        <v>0</v>
      </c>
      <c r="J13" s="9"/>
      <c r="K13" s="13">
        <f t="shared" si="7"/>
        <v>0</v>
      </c>
      <c r="L13" s="13">
        <f t="shared" si="8"/>
        <v>0</v>
      </c>
      <c r="M13" s="13">
        <f t="shared" si="9"/>
        <v>0</v>
      </c>
      <c r="O13" s="1"/>
      <c r="P13" s="1"/>
      <c r="Q13" s="1"/>
      <c r="R13" s="1"/>
    </row>
    <row r="14" spans="1:18" x14ac:dyDescent="0.3">
      <c r="A14" s="5">
        <v>10</v>
      </c>
      <c r="B14" s="7"/>
      <c r="C14" s="7"/>
      <c r="D14" s="8"/>
      <c r="E14" s="8"/>
      <c r="F14" s="8"/>
      <c r="G14" s="8"/>
      <c r="H14" s="13">
        <f t="shared" si="5"/>
        <v>0</v>
      </c>
      <c r="I14" s="14">
        <f t="shared" si="6"/>
        <v>0</v>
      </c>
      <c r="J14" s="9"/>
      <c r="K14" s="13">
        <f t="shared" si="7"/>
        <v>0</v>
      </c>
      <c r="L14" s="13">
        <f t="shared" si="8"/>
        <v>0</v>
      </c>
      <c r="M14" s="13">
        <f t="shared" si="9"/>
        <v>0</v>
      </c>
      <c r="O14" s="1"/>
      <c r="P14" s="1"/>
      <c r="Q14" s="1"/>
      <c r="R14" s="1"/>
    </row>
    <row r="15" spans="1:18" x14ac:dyDescent="0.3">
      <c r="A15" s="5">
        <v>11</v>
      </c>
      <c r="B15" s="7"/>
      <c r="C15" s="7"/>
      <c r="D15" s="8"/>
      <c r="E15" s="8"/>
      <c r="F15" s="8"/>
      <c r="G15" s="8"/>
      <c r="H15" s="13">
        <f t="shared" si="5"/>
        <v>0</v>
      </c>
      <c r="I15" s="14">
        <f t="shared" si="6"/>
        <v>0</v>
      </c>
      <c r="J15" s="9"/>
      <c r="K15" s="13">
        <f t="shared" si="7"/>
        <v>0</v>
      </c>
      <c r="L15" s="13">
        <f t="shared" si="8"/>
        <v>0</v>
      </c>
      <c r="M15" s="13">
        <f t="shared" si="9"/>
        <v>0</v>
      </c>
      <c r="O15" s="1"/>
      <c r="P15" s="1"/>
      <c r="Q15" s="1"/>
      <c r="R15" s="1"/>
    </row>
    <row r="16" spans="1:18" hidden="1" x14ac:dyDescent="0.3">
      <c r="A16" s="5">
        <v>12</v>
      </c>
      <c r="B16" s="7"/>
      <c r="C16" s="7"/>
      <c r="D16" s="8"/>
      <c r="E16" s="8"/>
      <c r="F16" s="8"/>
      <c r="G16" s="8"/>
      <c r="H16" s="13">
        <f t="shared" si="5"/>
        <v>0</v>
      </c>
      <c r="I16" s="14">
        <f t="shared" si="6"/>
        <v>0</v>
      </c>
      <c r="J16" s="9"/>
      <c r="K16" s="13">
        <f t="shared" si="7"/>
        <v>0</v>
      </c>
      <c r="L16" s="13">
        <f t="shared" si="8"/>
        <v>0</v>
      </c>
      <c r="M16" s="13">
        <f t="shared" si="9"/>
        <v>0</v>
      </c>
      <c r="O16" s="1"/>
      <c r="P16" s="1"/>
      <c r="Q16" s="1"/>
      <c r="R16" s="1"/>
    </row>
    <row r="17" spans="1:18" hidden="1" x14ac:dyDescent="0.3">
      <c r="A17" s="5">
        <v>13</v>
      </c>
      <c r="B17" s="7"/>
      <c r="C17" s="7"/>
      <c r="D17" s="8"/>
      <c r="E17" s="8"/>
      <c r="F17" s="8"/>
      <c r="G17" s="8"/>
      <c r="H17" s="13">
        <f t="shared" si="5"/>
        <v>0</v>
      </c>
      <c r="I17" s="14">
        <f t="shared" si="6"/>
        <v>0</v>
      </c>
      <c r="J17" s="9"/>
      <c r="K17" s="13">
        <f t="shared" si="7"/>
        <v>0</v>
      </c>
      <c r="L17" s="13">
        <f t="shared" si="8"/>
        <v>0</v>
      </c>
      <c r="M17" s="13">
        <f t="shared" si="9"/>
        <v>0</v>
      </c>
      <c r="O17" s="1"/>
      <c r="P17" s="1"/>
      <c r="Q17" s="1"/>
      <c r="R17" s="1"/>
    </row>
    <row r="18" spans="1:18" hidden="1" x14ac:dyDescent="0.3">
      <c r="A18" s="5">
        <v>14</v>
      </c>
      <c r="B18" s="7"/>
      <c r="C18" s="7"/>
      <c r="D18" s="8"/>
      <c r="E18" s="8"/>
      <c r="F18" s="8"/>
      <c r="G18" s="8"/>
      <c r="H18" s="13">
        <f t="shared" si="5"/>
        <v>0</v>
      </c>
      <c r="I18" s="14">
        <f t="shared" si="6"/>
        <v>0</v>
      </c>
      <c r="J18" s="9"/>
      <c r="K18" s="13">
        <f t="shared" si="7"/>
        <v>0</v>
      </c>
      <c r="L18" s="13">
        <f t="shared" si="8"/>
        <v>0</v>
      </c>
      <c r="M18" s="13">
        <f t="shared" si="9"/>
        <v>0</v>
      </c>
    </row>
    <row r="19" spans="1:18" hidden="1" x14ac:dyDescent="0.3">
      <c r="A19" s="5">
        <v>15</v>
      </c>
      <c r="B19" s="7"/>
      <c r="C19" s="7"/>
      <c r="D19" s="8"/>
      <c r="E19" s="8"/>
      <c r="F19" s="8"/>
      <c r="G19" s="8"/>
      <c r="H19" s="13">
        <f t="shared" si="5"/>
        <v>0</v>
      </c>
      <c r="I19" s="14">
        <f t="shared" si="6"/>
        <v>0</v>
      </c>
      <c r="J19" s="9"/>
      <c r="K19" s="13">
        <f t="shared" si="7"/>
        <v>0</v>
      </c>
      <c r="L19" s="13">
        <f t="shared" si="8"/>
        <v>0</v>
      </c>
      <c r="M19" s="13">
        <f t="shared" si="9"/>
        <v>0</v>
      </c>
    </row>
    <row r="20" spans="1:18" hidden="1" x14ac:dyDescent="0.3">
      <c r="A20" s="5">
        <v>16</v>
      </c>
      <c r="B20" s="7"/>
      <c r="C20" s="7"/>
      <c r="D20" s="8"/>
      <c r="E20" s="8"/>
      <c r="F20" s="8"/>
      <c r="G20" s="8"/>
      <c r="H20" s="13">
        <f t="shared" si="5"/>
        <v>0</v>
      </c>
      <c r="I20" s="14">
        <f t="shared" si="6"/>
        <v>0</v>
      </c>
      <c r="J20" s="9"/>
      <c r="K20" s="13">
        <f t="shared" si="7"/>
        <v>0</v>
      </c>
      <c r="L20" s="13">
        <f t="shared" si="8"/>
        <v>0</v>
      </c>
      <c r="M20" s="13">
        <f t="shared" si="9"/>
        <v>0</v>
      </c>
    </row>
    <row r="21" spans="1:18" hidden="1" x14ac:dyDescent="0.3">
      <c r="A21" s="5">
        <v>17</v>
      </c>
      <c r="B21" s="7"/>
      <c r="C21" s="7"/>
      <c r="D21" s="8"/>
      <c r="E21" s="8"/>
      <c r="F21" s="8"/>
      <c r="G21" s="8"/>
      <c r="H21" s="13">
        <f t="shared" si="5"/>
        <v>0</v>
      </c>
      <c r="I21" s="14">
        <f t="shared" si="6"/>
        <v>0</v>
      </c>
      <c r="J21" s="9"/>
      <c r="K21" s="13">
        <f t="shared" si="7"/>
        <v>0</v>
      </c>
      <c r="L21" s="13">
        <f t="shared" si="8"/>
        <v>0</v>
      </c>
      <c r="M21" s="13">
        <f t="shared" si="9"/>
        <v>0</v>
      </c>
    </row>
    <row r="22" spans="1:18" hidden="1" x14ac:dyDescent="0.3">
      <c r="A22" s="5">
        <v>18</v>
      </c>
      <c r="B22" s="7"/>
      <c r="C22" s="7"/>
      <c r="D22" s="8"/>
      <c r="E22" s="8"/>
      <c r="F22" s="8"/>
      <c r="G22" s="8"/>
      <c r="H22" s="13">
        <f t="shared" si="5"/>
        <v>0</v>
      </c>
      <c r="I22" s="14">
        <f t="shared" si="6"/>
        <v>0</v>
      </c>
      <c r="J22" s="9"/>
      <c r="K22" s="13">
        <f t="shared" si="7"/>
        <v>0</v>
      </c>
      <c r="L22" s="13">
        <f t="shared" si="8"/>
        <v>0</v>
      </c>
      <c r="M22" s="13">
        <f t="shared" si="9"/>
        <v>0</v>
      </c>
    </row>
    <row r="23" spans="1:18" hidden="1" x14ac:dyDescent="0.3">
      <c r="A23" s="5">
        <v>19</v>
      </c>
      <c r="B23" s="7"/>
      <c r="C23" s="7"/>
      <c r="D23" s="8"/>
      <c r="E23" s="8"/>
      <c r="F23" s="8"/>
      <c r="G23" s="8"/>
      <c r="H23" s="13">
        <f t="shared" si="5"/>
        <v>0</v>
      </c>
      <c r="I23" s="14">
        <f t="shared" si="6"/>
        <v>0</v>
      </c>
      <c r="J23" s="9"/>
      <c r="K23" s="13">
        <f t="shared" si="7"/>
        <v>0</v>
      </c>
      <c r="L23" s="13">
        <f t="shared" si="8"/>
        <v>0</v>
      </c>
      <c r="M23" s="13">
        <f t="shared" si="9"/>
        <v>0</v>
      </c>
    </row>
    <row r="24" spans="1:18" hidden="1" x14ac:dyDescent="0.3">
      <c r="A24" s="5">
        <v>20</v>
      </c>
      <c r="B24" s="7"/>
      <c r="C24" s="7"/>
      <c r="D24" s="8"/>
      <c r="E24" s="8"/>
      <c r="F24" s="8"/>
      <c r="G24" s="8"/>
      <c r="H24" s="13">
        <f t="shared" si="5"/>
        <v>0</v>
      </c>
      <c r="I24" s="14">
        <f t="shared" si="6"/>
        <v>0</v>
      </c>
      <c r="J24" s="9"/>
      <c r="K24" s="13">
        <f t="shared" si="7"/>
        <v>0</v>
      </c>
      <c r="L24" s="13">
        <f t="shared" si="8"/>
        <v>0</v>
      </c>
      <c r="M24" s="13">
        <f>H24+(K24*4)</f>
        <v>0</v>
      </c>
    </row>
    <row r="25" spans="1:18" x14ac:dyDescent="0.3">
      <c r="D25" s="1"/>
      <c r="E25" s="1"/>
    </row>
    <row r="26" spans="1:18" x14ac:dyDescent="0.3">
      <c r="D26" s="1"/>
      <c r="E26" s="1"/>
    </row>
    <row r="27" spans="1:18" x14ac:dyDescent="0.3">
      <c r="A27" t="s">
        <v>16</v>
      </c>
      <c r="D27" s="1"/>
      <c r="E27" s="1"/>
    </row>
    <row r="28" spans="1:18" x14ac:dyDescent="0.3">
      <c r="A28" s="10" t="s">
        <v>2</v>
      </c>
      <c r="B28" s="10" t="s">
        <v>3</v>
      </c>
      <c r="C28" s="10" t="s">
        <v>4</v>
      </c>
      <c r="D28" s="11" t="s">
        <v>5</v>
      </c>
      <c r="E28" s="11" t="s">
        <v>6</v>
      </c>
      <c r="F28" s="11" t="s">
        <v>7</v>
      </c>
      <c r="G28" s="11" t="s">
        <v>8</v>
      </c>
      <c r="H28" s="11" t="s">
        <v>18</v>
      </c>
      <c r="I28" s="11" t="s">
        <v>11</v>
      </c>
      <c r="J28" s="16" t="s">
        <v>19</v>
      </c>
      <c r="K28" s="11" t="s">
        <v>12</v>
      </c>
      <c r="L28" s="11"/>
      <c r="M28" s="11" t="s">
        <v>20</v>
      </c>
    </row>
    <row r="29" spans="1:18" x14ac:dyDescent="0.3">
      <c r="A29" s="12">
        <v>1</v>
      </c>
      <c r="B29" s="7"/>
      <c r="C29" s="7"/>
      <c r="D29" s="8"/>
      <c r="E29" s="8"/>
      <c r="F29" s="8"/>
      <c r="G29" s="8"/>
      <c r="H29" s="13">
        <f>SUM(D29:G29)</f>
        <v>0</v>
      </c>
      <c r="I29" s="14">
        <f>H29/4</f>
        <v>0</v>
      </c>
      <c r="J29" s="9"/>
      <c r="K29" s="13">
        <f>IF(J29&gt;0,ROUND(IF(J29&gt;135,IF(J29&lt;205,((205-ROUND(J29,0))/100*70),0),49),0),0)</f>
        <v>0</v>
      </c>
      <c r="L29" s="13">
        <f>K29*4</f>
        <v>0</v>
      </c>
      <c r="M29" s="13">
        <f>H29+(K29*4)</f>
        <v>0</v>
      </c>
    </row>
    <row r="30" spans="1:18" x14ac:dyDescent="0.3">
      <c r="A30" s="5">
        <v>2</v>
      </c>
      <c r="B30" s="7"/>
      <c r="C30" s="7"/>
      <c r="D30" s="8"/>
      <c r="E30" s="8"/>
      <c r="F30" s="8"/>
      <c r="G30" s="8"/>
      <c r="H30" s="13">
        <f>SUM(D30:G30)</f>
        <v>0</v>
      </c>
      <c r="I30" s="14">
        <f>H30/4</f>
        <v>0</v>
      </c>
      <c r="J30" s="9"/>
      <c r="K30" s="13">
        <f>IF(J30&gt;0,ROUND(IF(J30&gt;135,IF(J30&lt;205,((205-ROUND(J30,0))/100*70),0),49),0),0)</f>
        <v>0</v>
      </c>
      <c r="L30" s="13">
        <f>K30*4</f>
        <v>0</v>
      </c>
      <c r="M30" s="13">
        <f>H30+(K30*4)</f>
        <v>0</v>
      </c>
    </row>
    <row r="31" spans="1:18" x14ac:dyDescent="0.3">
      <c r="A31" s="5">
        <v>3</v>
      </c>
      <c r="B31" s="7"/>
      <c r="C31" s="7"/>
      <c r="D31" s="8"/>
      <c r="E31" s="8"/>
      <c r="F31" s="8"/>
      <c r="G31" s="8"/>
      <c r="H31" s="13">
        <f t="shared" ref="H31:H48" si="10">SUM(D31:G31)</f>
        <v>0</v>
      </c>
      <c r="I31" s="14">
        <f t="shared" ref="I31:I48" si="11">H31/4</f>
        <v>0</v>
      </c>
      <c r="J31" s="9"/>
      <c r="K31" s="13">
        <f>IF(J31&gt;0,ROUND(IF(J31&gt;135,IF(J31&lt;205,((205-ROUND(J31,0))/100*70),0),49),0),0)</f>
        <v>0</v>
      </c>
      <c r="L31" s="13">
        <f t="shared" ref="L31:L48" si="12">K31*4</f>
        <v>0</v>
      </c>
      <c r="M31" s="13">
        <f t="shared" ref="M31:M48" si="13">H31+(K31*4)</f>
        <v>0</v>
      </c>
    </row>
    <row r="32" spans="1:18" x14ac:dyDescent="0.3">
      <c r="A32" s="5">
        <v>4</v>
      </c>
      <c r="B32" s="7"/>
      <c r="C32" s="7"/>
      <c r="D32" s="8"/>
      <c r="E32" s="8"/>
      <c r="F32" s="8"/>
      <c r="G32" s="8"/>
      <c r="H32" s="13">
        <f t="shared" si="10"/>
        <v>0</v>
      </c>
      <c r="I32" s="14">
        <f t="shared" si="11"/>
        <v>0</v>
      </c>
      <c r="J32" s="9"/>
      <c r="K32" s="13">
        <f>IF(J32&gt;0,ROUND(IF(J32&gt;135,IF(J32&lt;205,((205-ROUND(J32,0))/100*70),0),49),0),0)</f>
        <v>0</v>
      </c>
      <c r="L32" s="13">
        <f t="shared" si="12"/>
        <v>0</v>
      </c>
      <c r="M32" s="13">
        <f t="shared" si="13"/>
        <v>0</v>
      </c>
    </row>
    <row r="33" spans="1:13" x14ac:dyDescent="0.3">
      <c r="A33" s="5">
        <v>5</v>
      </c>
      <c r="B33" s="7"/>
      <c r="C33" s="7"/>
      <c r="D33" s="8"/>
      <c r="E33" s="8"/>
      <c r="F33" s="8"/>
      <c r="G33" s="8"/>
      <c r="H33" s="13">
        <f t="shared" si="10"/>
        <v>0</v>
      </c>
      <c r="I33" s="14">
        <f t="shared" si="11"/>
        <v>0</v>
      </c>
      <c r="J33" s="9"/>
      <c r="K33" s="13">
        <f>IF(J33&gt;0,ROUND(IF(J33&gt;135,IF(J33&lt;205,((205-ROUND(J33,0))/100*70),0),49),0),0)</f>
        <v>0</v>
      </c>
      <c r="L33" s="13">
        <f t="shared" si="12"/>
        <v>0</v>
      </c>
      <c r="M33" s="13">
        <f t="shared" si="13"/>
        <v>0</v>
      </c>
    </row>
    <row r="34" spans="1:13" x14ac:dyDescent="0.3">
      <c r="A34" s="5">
        <v>6</v>
      </c>
      <c r="B34" s="7"/>
      <c r="C34" s="7"/>
      <c r="D34" s="8"/>
      <c r="E34" s="8"/>
      <c r="F34" s="8"/>
      <c r="G34" s="8"/>
      <c r="H34" s="13">
        <f t="shared" si="10"/>
        <v>0</v>
      </c>
      <c r="I34" s="14">
        <f t="shared" si="11"/>
        <v>0</v>
      </c>
      <c r="J34" s="9"/>
      <c r="K34" s="13">
        <f t="shared" ref="K34:K48" si="14">IF(J34&gt;0,ROUND(IF(J34&gt;135,IF(J34&lt;205,((205-ROUND(J34,0))/100*70),0),49),0),0)</f>
        <v>0</v>
      </c>
      <c r="L34" s="13">
        <f t="shared" si="12"/>
        <v>0</v>
      </c>
      <c r="M34" s="13">
        <f t="shared" si="13"/>
        <v>0</v>
      </c>
    </row>
    <row r="35" spans="1:13" x14ac:dyDescent="0.3">
      <c r="A35" s="5">
        <v>7</v>
      </c>
      <c r="B35" s="7"/>
      <c r="C35" s="7"/>
      <c r="D35" s="8"/>
      <c r="E35" s="8"/>
      <c r="F35" s="8"/>
      <c r="G35" s="8"/>
      <c r="H35" s="13">
        <f t="shared" si="10"/>
        <v>0</v>
      </c>
      <c r="I35" s="14">
        <f t="shared" si="11"/>
        <v>0</v>
      </c>
      <c r="J35" s="9"/>
      <c r="K35" s="13">
        <f t="shared" si="14"/>
        <v>0</v>
      </c>
      <c r="L35" s="13">
        <f t="shared" si="12"/>
        <v>0</v>
      </c>
      <c r="M35" s="13">
        <f t="shared" si="13"/>
        <v>0</v>
      </c>
    </row>
    <row r="36" spans="1:13" x14ac:dyDescent="0.3">
      <c r="A36" s="5">
        <v>8</v>
      </c>
      <c r="B36" s="7"/>
      <c r="C36" s="7"/>
      <c r="D36" s="8"/>
      <c r="E36" s="8"/>
      <c r="F36" s="8"/>
      <c r="G36" s="8"/>
      <c r="H36" s="13">
        <f t="shared" si="10"/>
        <v>0</v>
      </c>
      <c r="I36" s="14">
        <f t="shared" si="11"/>
        <v>0</v>
      </c>
      <c r="J36" s="9"/>
      <c r="K36" s="13">
        <f t="shared" si="14"/>
        <v>0</v>
      </c>
      <c r="L36" s="13">
        <f t="shared" si="12"/>
        <v>0</v>
      </c>
      <c r="M36" s="13">
        <f t="shared" si="13"/>
        <v>0</v>
      </c>
    </row>
    <row r="37" spans="1:13" x14ac:dyDescent="0.3">
      <c r="A37" s="5">
        <v>9</v>
      </c>
      <c r="B37" s="7"/>
      <c r="C37" s="7"/>
      <c r="D37" s="8"/>
      <c r="E37" s="8"/>
      <c r="F37" s="8"/>
      <c r="G37" s="8"/>
      <c r="H37" s="13">
        <f t="shared" si="10"/>
        <v>0</v>
      </c>
      <c r="I37" s="14">
        <f t="shared" si="11"/>
        <v>0</v>
      </c>
      <c r="J37" s="9"/>
      <c r="K37" s="13">
        <f t="shared" si="14"/>
        <v>0</v>
      </c>
      <c r="L37" s="13">
        <f t="shared" si="12"/>
        <v>0</v>
      </c>
      <c r="M37" s="13">
        <f t="shared" si="13"/>
        <v>0</v>
      </c>
    </row>
    <row r="38" spans="1:13" x14ac:dyDescent="0.3">
      <c r="A38" s="5">
        <v>10</v>
      </c>
      <c r="B38" s="7"/>
      <c r="C38" s="7"/>
      <c r="D38" s="8"/>
      <c r="E38" s="8"/>
      <c r="F38" s="8"/>
      <c r="G38" s="8"/>
      <c r="H38" s="13">
        <f t="shared" si="10"/>
        <v>0</v>
      </c>
      <c r="I38" s="14">
        <f t="shared" si="11"/>
        <v>0</v>
      </c>
      <c r="J38" s="9"/>
      <c r="K38" s="13">
        <f t="shared" si="14"/>
        <v>0</v>
      </c>
      <c r="L38" s="13">
        <f t="shared" si="12"/>
        <v>0</v>
      </c>
      <c r="M38" s="13">
        <f t="shared" si="13"/>
        <v>0</v>
      </c>
    </row>
    <row r="39" spans="1:13" x14ac:dyDescent="0.3">
      <c r="A39" s="5">
        <v>11</v>
      </c>
      <c r="B39" s="7"/>
      <c r="C39" s="7"/>
      <c r="D39" s="8"/>
      <c r="E39" s="8"/>
      <c r="F39" s="8"/>
      <c r="G39" s="8"/>
      <c r="H39" s="13">
        <f t="shared" si="10"/>
        <v>0</v>
      </c>
      <c r="I39" s="14">
        <f t="shared" si="11"/>
        <v>0</v>
      </c>
      <c r="J39" s="9"/>
      <c r="K39" s="13">
        <f t="shared" si="14"/>
        <v>0</v>
      </c>
      <c r="L39" s="13">
        <f t="shared" si="12"/>
        <v>0</v>
      </c>
      <c r="M39" s="13">
        <f t="shared" si="13"/>
        <v>0</v>
      </c>
    </row>
    <row r="40" spans="1:13" x14ac:dyDescent="0.3">
      <c r="A40" s="5">
        <v>12</v>
      </c>
      <c r="B40" s="7"/>
      <c r="C40" s="7"/>
      <c r="D40" s="8"/>
      <c r="E40" s="8"/>
      <c r="F40" s="8"/>
      <c r="G40" s="8"/>
      <c r="H40" s="13">
        <f t="shared" si="10"/>
        <v>0</v>
      </c>
      <c r="I40" s="14">
        <f t="shared" si="11"/>
        <v>0</v>
      </c>
      <c r="J40" s="9"/>
      <c r="K40" s="13">
        <f t="shared" si="14"/>
        <v>0</v>
      </c>
      <c r="L40" s="13">
        <f t="shared" si="12"/>
        <v>0</v>
      </c>
      <c r="M40" s="13">
        <f t="shared" si="13"/>
        <v>0</v>
      </c>
    </row>
    <row r="41" spans="1:13" x14ac:dyDescent="0.3">
      <c r="A41" s="5">
        <v>13</v>
      </c>
      <c r="B41" s="7"/>
      <c r="C41" s="7"/>
      <c r="D41" s="8"/>
      <c r="E41" s="8"/>
      <c r="F41" s="8"/>
      <c r="G41" s="8"/>
      <c r="H41" s="13">
        <f t="shared" si="10"/>
        <v>0</v>
      </c>
      <c r="I41" s="14">
        <f t="shared" si="11"/>
        <v>0</v>
      </c>
      <c r="J41" s="9"/>
      <c r="K41" s="13">
        <f t="shared" si="14"/>
        <v>0</v>
      </c>
      <c r="L41" s="13">
        <f t="shared" si="12"/>
        <v>0</v>
      </c>
      <c r="M41" s="13">
        <f t="shared" si="13"/>
        <v>0</v>
      </c>
    </row>
    <row r="42" spans="1:13" x14ac:dyDescent="0.3">
      <c r="A42" s="5">
        <v>14</v>
      </c>
      <c r="B42" s="7"/>
      <c r="C42" s="7"/>
      <c r="D42" s="8"/>
      <c r="E42" s="8"/>
      <c r="F42" s="8"/>
      <c r="G42" s="8"/>
      <c r="H42" s="13">
        <f t="shared" si="10"/>
        <v>0</v>
      </c>
      <c r="I42" s="14">
        <f t="shared" si="11"/>
        <v>0</v>
      </c>
      <c r="J42" s="9"/>
      <c r="K42" s="13">
        <f t="shared" si="14"/>
        <v>0</v>
      </c>
      <c r="L42" s="13">
        <f t="shared" si="12"/>
        <v>0</v>
      </c>
      <c r="M42" s="13">
        <f t="shared" si="13"/>
        <v>0</v>
      </c>
    </row>
    <row r="43" spans="1:13" x14ac:dyDescent="0.3">
      <c r="A43" s="5">
        <v>15</v>
      </c>
      <c r="B43" s="7"/>
      <c r="C43" s="7"/>
      <c r="D43" s="8"/>
      <c r="E43" s="8"/>
      <c r="F43" s="8"/>
      <c r="G43" s="8"/>
      <c r="H43" s="13">
        <f t="shared" si="10"/>
        <v>0</v>
      </c>
      <c r="I43" s="14">
        <f t="shared" si="11"/>
        <v>0</v>
      </c>
      <c r="J43" s="9"/>
      <c r="K43" s="13">
        <f t="shared" si="14"/>
        <v>0</v>
      </c>
      <c r="L43" s="13">
        <f t="shared" si="12"/>
        <v>0</v>
      </c>
      <c r="M43" s="13">
        <f t="shared" si="13"/>
        <v>0</v>
      </c>
    </row>
    <row r="44" spans="1:13" x14ac:dyDescent="0.3">
      <c r="A44" s="5">
        <v>16</v>
      </c>
      <c r="B44" s="7"/>
      <c r="C44" s="7"/>
      <c r="D44" s="8"/>
      <c r="E44" s="8"/>
      <c r="F44" s="8"/>
      <c r="G44" s="8"/>
      <c r="H44" s="13">
        <f t="shared" si="10"/>
        <v>0</v>
      </c>
      <c r="I44" s="14">
        <f t="shared" si="11"/>
        <v>0</v>
      </c>
      <c r="J44" s="9"/>
      <c r="K44" s="13">
        <f t="shared" si="14"/>
        <v>0</v>
      </c>
      <c r="L44" s="13">
        <f t="shared" si="12"/>
        <v>0</v>
      </c>
      <c r="M44" s="13">
        <f t="shared" si="13"/>
        <v>0</v>
      </c>
    </row>
    <row r="45" spans="1:13" x14ac:dyDescent="0.3">
      <c r="A45" s="5">
        <v>17</v>
      </c>
      <c r="B45" s="7"/>
      <c r="C45" s="7"/>
      <c r="D45" s="8"/>
      <c r="E45" s="8"/>
      <c r="F45" s="8"/>
      <c r="G45" s="8"/>
      <c r="H45" s="13">
        <f t="shared" si="10"/>
        <v>0</v>
      </c>
      <c r="I45" s="14">
        <f t="shared" si="11"/>
        <v>0</v>
      </c>
      <c r="J45" s="9"/>
      <c r="K45" s="13">
        <f t="shared" si="14"/>
        <v>0</v>
      </c>
      <c r="L45" s="13">
        <f t="shared" si="12"/>
        <v>0</v>
      </c>
      <c r="M45" s="13">
        <f t="shared" si="13"/>
        <v>0</v>
      </c>
    </row>
    <row r="46" spans="1:13" x14ac:dyDescent="0.3">
      <c r="A46" s="5">
        <v>18</v>
      </c>
      <c r="B46" s="7"/>
      <c r="C46" s="7"/>
      <c r="D46" s="8"/>
      <c r="E46" s="8"/>
      <c r="F46" s="8"/>
      <c r="G46" s="8"/>
      <c r="H46" s="13">
        <f t="shared" si="10"/>
        <v>0</v>
      </c>
      <c r="I46" s="14">
        <f t="shared" si="11"/>
        <v>0</v>
      </c>
      <c r="J46" s="9"/>
      <c r="K46" s="13">
        <f t="shared" si="14"/>
        <v>0</v>
      </c>
      <c r="L46" s="13">
        <f t="shared" si="12"/>
        <v>0</v>
      </c>
      <c r="M46" s="13">
        <f t="shared" si="13"/>
        <v>0</v>
      </c>
    </row>
    <row r="47" spans="1:13" x14ac:dyDescent="0.3">
      <c r="A47" s="5">
        <v>19</v>
      </c>
      <c r="B47" s="7"/>
      <c r="C47" s="7"/>
      <c r="D47" s="8"/>
      <c r="E47" s="8"/>
      <c r="F47" s="8"/>
      <c r="G47" s="8"/>
      <c r="H47" s="13">
        <f t="shared" si="10"/>
        <v>0</v>
      </c>
      <c r="I47" s="14">
        <f t="shared" si="11"/>
        <v>0</v>
      </c>
      <c r="J47" s="9"/>
      <c r="K47" s="13">
        <f t="shared" si="14"/>
        <v>0</v>
      </c>
      <c r="L47" s="13">
        <f t="shared" si="12"/>
        <v>0</v>
      </c>
      <c r="M47" s="13">
        <f t="shared" si="13"/>
        <v>0</v>
      </c>
    </row>
    <row r="48" spans="1:13" x14ac:dyDescent="0.3">
      <c r="A48" s="5">
        <v>20</v>
      </c>
      <c r="B48" s="7"/>
      <c r="C48" s="7"/>
      <c r="D48" s="8"/>
      <c r="E48" s="8"/>
      <c r="F48" s="8"/>
      <c r="G48" s="8"/>
      <c r="H48" s="13">
        <f t="shared" si="10"/>
        <v>0</v>
      </c>
      <c r="I48" s="14">
        <f t="shared" si="11"/>
        <v>0</v>
      </c>
      <c r="J48" s="9"/>
      <c r="K48" s="13">
        <f t="shared" si="14"/>
        <v>0</v>
      </c>
      <c r="L48" s="13">
        <f t="shared" si="12"/>
        <v>0</v>
      </c>
      <c r="M48" s="13">
        <f t="shared" si="13"/>
        <v>0</v>
      </c>
    </row>
  </sheetData>
  <sortState xmlns:xlrd2="http://schemas.microsoft.com/office/spreadsheetml/2017/richdata2" ref="B29:M30">
    <sortCondition descending="1" ref="J29:J30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DBFEB-5E56-4A37-8A0A-DFD90B04516A}">
  <ds:schemaRefs>
    <ds:schemaRef ds:uri="http://purl.org/dc/dcmitype/"/>
    <ds:schemaRef ds:uri="9e538389-cabc-4d4e-918a-8beb7ac0ecaa"/>
    <ds:schemaRef ds:uri="27524694-b7eb-4b69-a9f5-457342c229a4"/>
    <ds:schemaRef ds:uri="b7e550d5-b7ba-4e8e-bf0f-ca4ea33a6b54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2C60F60-C454-4AFD-BBB2-9B0326409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DD6FCA-71E5-47F7-A638-228AFC531503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HC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Myklebust, Lars Ivan</cp:lastModifiedBy>
  <cp:revision/>
  <dcterms:created xsi:type="dcterms:W3CDTF">2022-08-11T12:59:00Z</dcterms:created>
  <dcterms:modified xsi:type="dcterms:W3CDTF">2026-01-21T15:01:28Z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