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idrettsforbundet.sharepoint.com/sites/SF15Felles/Hordaland/Aktivitet/Bowling/Bow 2019 2020/"/>
    </mc:Choice>
  </mc:AlternateContent>
  <xr:revisionPtr revIDLastSave="0" documentId="8_{4033F32D-99DB-4107-9324-5DC8CC88E293}" xr6:coauthVersionLast="45" xr6:coauthVersionMax="45" xr10:uidLastSave="{00000000-0000-0000-0000-000000000000}"/>
  <bookViews>
    <workbookView xWindow="5130" yWindow="2310" windowWidth="16305" windowHeight="14250" tabRatio="789" xr2:uid="{00000000-000D-0000-FFFF-FFFF00000000}"/>
  </bookViews>
  <sheets>
    <sheet name="Rapport herrer" sheetId="4" r:id="rId1"/>
    <sheet name="Rapport damer" sheetId="5" r:id="rId2"/>
    <sheet name="Data herrer" sheetId="1" state="hidden" r:id="rId3"/>
    <sheet name="Data damer" sheetId="2" state="hidden" r:id="rId4"/>
    <sheet name="Ark1" sheetId="6" state="hidden" r:id="rId5"/>
    <sheet name="Ark2" sheetId="7" state="hidden" r:id="rId6"/>
  </sheets>
  <definedNames>
    <definedName name="_xlnm._FilterDatabase" localSheetId="1" hidden="1">'Rapport damer'!$B$6:$M$6</definedName>
    <definedName name="_xlnm._FilterDatabase" localSheetId="0" hidden="1">'Rapport herrer'!$B$6:$M$6</definedName>
    <definedName name="_xlnm.Print_Titles" localSheetId="1">'Rapport damer'!$1:$6</definedName>
    <definedName name="_xlnm.Print_Titles" localSheetId="0">'Rapport herrer'!$1:$6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5" i="5" l="1"/>
  <c r="E25" i="5"/>
  <c r="F25" i="5"/>
  <c r="G25" i="5"/>
  <c r="H25" i="5"/>
  <c r="I25" i="5"/>
  <c r="J25" i="5"/>
  <c r="K25" i="5"/>
  <c r="L25" i="5"/>
  <c r="D14" i="5"/>
  <c r="E14" i="5"/>
  <c r="F14" i="5"/>
  <c r="G14" i="5"/>
  <c r="H14" i="5"/>
  <c r="I14" i="5"/>
  <c r="J14" i="5"/>
  <c r="K14" i="5"/>
  <c r="L14" i="5"/>
  <c r="O12" i="2"/>
  <c r="P12" i="2"/>
  <c r="Q12" i="2"/>
  <c r="R12" i="2"/>
  <c r="S12" i="2"/>
  <c r="T12" i="2"/>
  <c r="U12" i="2"/>
  <c r="V12" i="2"/>
  <c r="W12" i="2"/>
  <c r="M14" i="5"/>
  <c r="D13" i="5"/>
  <c r="E13" i="5"/>
  <c r="F13" i="5"/>
  <c r="G13" i="5"/>
  <c r="H13" i="5"/>
  <c r="I13" i="5"/>
  <c r="J13" i="5"/>
  <c r="K13" i="5"/>
  <c r="L13" i="5"/>
  <c r="D12" i="5"/>
  <c r="E12" i="5"/>
  <c r="F12" i="5"/>
  <c r="G12" i="5"/>
  <c r="H12" i="5"/>
  <c r="I12" i="5"/>
  <c r="J12" i="5"/>
  <c r="K12" i="5"/>
  <c r="L12" i="5"/>
  <c r="D29" i="5"/>
  <c r="E29" i="5"/>
  <c r="F29" i="5"/>
  <c r="G29" i="5"/>
  <c r="H29" i="5"/>
  <c r="I29" i="5"/>
  <c r="J29" i="5"/>
  <c r="K29" i="5"/>
  <c r="D33" i="4"/>
  <c r="E33" i="4"/>
  <c r="F33" i="4"/>
  <c r="G33" i="4"/>
  <c r="H33" i="4"/>
  <c r="I33" i="4"/>
  <c r="J33" i="4"/>
  <c r="K33" i="4"/>
  <c r="L33" i="4"/>
  <c r="D27" i="4"/>
  <c r="E27" i="4"/>
  <c r="F27" i="4"/>
  <c r="G27" i="4"/>
  <c r="H27" i="4"/>
  <c r="I27" i="4"/>
  <c r="J27" i="4"/>
  <c r="K27" i="4"/>
  <c r="L27" i="4"/>
  <c r="D48" i="4"/>
  <c r="E48" i="4"/>
  <c r="F48" i="4"/>
  <c r="G48" i="4"/>
  <c r="H48" i="4"/>
  <c r="I48" i="4"/>
  <c r="J48" i="4"/>
  <c r="K48" i="4"/>
  <c r="L48" i="4"/>
  <c r="D8" i="4"/>
  <c r="E8" i="4"/>
  <c r="F8" i="4"/>
  <c r="G8" i="4"/>
  <c r="H8" i="4"/>
  <c r="I8" i="4"/>
  <c r="J8" i="4"/>
  <c r="K8" i="4"/>
  <c r="L8" i="4"/>
  <c r="D45" i="4"/>
  <c r="E45" i="4"/>
  <c r="F45" i="4"/>
  <c r="G45" i="4"/>
  <c r="H45" i="4"/>
  <c r="I45" i="4"/>
  <c r="J45" i="4"/>
  <c r="K45" i="4"/>
  <c r="L45" i="4"/>
  <c r="D10" i="4"/>
  <c r="E10" i="4"/>
  <c r="F10" i="4"/>
  <c r="G10" i="4"/>
  <c r="H10" i="4"/>
  <c r="I10" i="4"/>
  <c r="J10" i="4"/>
  <c r="K10" i="4"/>
  <c r="L10" i="4"/>
  <c r="D25" i="4"/>
  <c r="E25" i="4"/>
  <c r="F25" i="4"/>
  <c r="G25" i="4"/>
  <c r="H25" i="4"/>
  <c r="I25" i="4"/>
  <c r="J25" i="4"/>
  <c r="K25" i="4"/>
  <c r="L25" i="4"/>
  <c r="D13" i="4"/>
  <c r="E13" i="4"/>
  <c r="F13" i="4"/>
  <c r="G13" i="4"/>
  <c r="H13" i="4"/>
  <c r="I13" i="4"/>
  <c r="J13" i="4"/>
  <c r="K13" i="4"/>
  <c r="L13" i="4"/>
  <c r="D34" i="4"/>
  <c r="E34" i="4"/>
  <c r="F34" i="4"/>
  <c r="G34" i="4"/>
  <c r="H34" i="4"/>
  <c r="I34" i="4"/>
  <c r="J34" i="4"/>
  <c r="K34" i="4"/>
  <c r="L34" i="4"/>
  <c r="D31" i="4"/>
  <c r="E31" i="4"/>
  <c r="F31" i="4"/>
  <c r="G31" i="4"/>
  <c r="H31" i="4"/>
  <c r="I31" i="4"/>
  <c r="J31" i="4"/>
  <c r="K31" i="4"/>
  <c r="L31" i="4"/>
  <c r="D7" i="4"/>
  <c r="E7" i="4"/>
  <c r="F7" i="4"/>
  <c r="G7" i="4"/>
  <c r="H7" i="4"/>
  <c r="I7" i="4"/>
  <c r="J7" i="4"/>
  <c r="K7" i="4"/>
  <c r="L7" i="4"/>
  <c r="D12" i="4"/>
  <c r="E12" i="4"/>
  <c r="F12" i="4"/>
  <c r="G12" i="4"/>
  <c r="H12" i="4"/>
  <c r="I12" i="4"/>
  <c r="J12" i="4"/>
  <c r="K12" i="4"/>
  <c r="L12" i="4"/>
  <c r="D26" i="4"/>
  <c r="E26" i="4"/>
  <c r="F26" i="4"/>
  <c r="G26" i="4"/>
  <c r="H26" i="4"/>
  <c r="I26" i="4"/>
  <c r="J26" i="4"/>
  <c r="K26" i="4"/>
  <c r="L26" i="4"/>
  <c r="D18" i="4"/>
  <c r="E18" i="4"/>
  <c r="F18" i="4"/>
  <c r="G18" i="4"/>
  <c r="H18" i="4"/>
  <c r="I18" i="4"/>
  <c r="J18" i="4"/>
  <c r="K18" i="4"/>
  <c r="L18" i="4"/>
  <c r="D44" i="4"/>
  <c r="E44" i="4"/>
  <c r="F44" i="4"/>
  <c r="G44" i="4"/>
  <c r="H44" i="4"/>
  <c r="I44" i="4"/>
  <c r="J44" i="4"/>
  <c r="K44" i="4"/>
  <c r="L44" i="4"/>
  <c r="D32" i="4"/>
  <c r="E32" i="4"/>
  <c r="F32" i="4"/>
  <c r="G32" i="4"/>
  <c r="H32" i="4"/>
  <c r="I32" i="4"/>
  <c r="J32" i="4"/>
  <c r="K32" i="4"/>
  <c r="L32" i="4"/>
  <c r="D9" i="4"/>
  <c r="E9" i="4"/>
  <c r="F9" i="4"/>
  <c r="G9" i="4"/>
  <c r="H9" i="4"/>
  <c r="I9" i="4"/>
  <c r="J9" i="4"/>
  <c r="K9" i="4"/>
  <c r="L9" i="4"/>
  <c r="D28" i="4"/>
  <c r="E28" i="4"/>
  <c r="F28" i="4"/>
  <c r="G28" i="4"/>
  <c r="H28" i="4"/>
  <c r="I28" i="4"/>
  <c r="J28" i="4"/>
  <c r="K28" i="4"/>
  <c r="L28" i="4"/>
  <c r="D43" i="4"/>
  <c r="E43" i="4"/>
  <c r="F43" i="4"/>
  <c r="G43" i="4"/>
  <c r="H43" i="4"/>
  <c r="I43" i="4"/>
  <c r="J43" i="4"/>
  <c r="K43" i="4"/>
  <c r="L43" i="4"/>
  <c r="D36" i="4"/>
  <c r="E36" i="4"/>
  <c r="F36" i="4"/>
  <c r="G36" i="4"/>
  <c r="H36" i="4"/>
  <c r="I36" i="4"/>
  <c r="J36" i="4"/>
  <c r="K36" i="4"/>
  <c r="L36" i="4"/>
  <c r="D23" i="4"/>
  <c r="E23" i="4"/>
  <c r="F23" i="4"/>
  <c r="G23" i="4"/>
  <c r="H23" i="4"/>
  <c r="I23" i="4"/>
  <c r="J23" i="4"/>
  <c r="K23" i="4"/>
  <c r="L23" i="4"/>
  <c r="D22" i="4"/>
  <c r="E22" i="4"/>
  <c r="F22" i="4"/>
  <c r="G22" i="4"/>
  <c r="H22" i="4"/>
  <c r="I22" i="4"/>
  <c r="J22" i="4"/>
  <c r="K22" i="4"/>
  <c r="L22" i="4"/>
  <c r="D37" i="4"/>
  <c r="E37" i="4"/>
  <c r="F37" i="4"/>
  <c r="G37" i="4"/>
  <c r="H37" i="4"/>
  <c r="I37" i="4"/>
  <c r="J37" i="4"/>
  <c r="K37" i="4"/>
  <c r="L37" i="4"/>
  <c r="D46" i="4"/>
  <c r="E46" i="4"/>
  <c r="F46" i="4"/>
  <c r="G46" i="4"/>
  <c r="H46" i="4"/>
  <c r="I46" i="4"/>
  <c r="J46" i="4"/>
  <c r="K46" i="4"/>
  <c r="L46" i="4"/>
  <c r="D49" i="4"/>
  <c r="E49" i="4"/>
  <c r="F49" i="4"/>
  <c r="G49" i="4"/>
  <c r="H49" i="4"/>
  <c r="I49" i="4"/>
  <c r="J49" i="4"/>
  <c r="K49" i="4"/>
  <c r="L49" i="4"/>
  <c r="D20" i="4"/>
  <c r="E20" i="4"/>
  <c r="F20" i="4"/>
  <c r="G20" i="4"/>
  <c r="H20" i="4"/>
  <c r="I20" i="4"/>
  <c r="J20" i="4"/>
  <c r="K20" i="4"/>
  <c r="L20" i="4"/>
  <c r="D50" i="4"/>
  <c r="E50" i="4"/>
  <c r="F50" i="4"/>
  <c r="G50" i="4"/>
  <c r="H50" i="4"/>
  <c r="I50" i="4"/>
  <c r="J50" i="4"/>
  <c r="K50" i="4"/>
  <c r="L50" i="4"/>
  <c r="D51" i="4"/>
  <c r="E51" i="4"/>
  <c r="F51" i="4"/>
  <c r="G51" i="4"/>
  <c r="H51" i="4"/>
  <c r="I51" i="4"/>
  <c r="J51" i="4"/>
  <c r="K51" i="4"/>
  <c r="L51" i="4"/>
  <c r="D52" i="4"/>
  <c r="E52" i="4"/>
  <c r="F52" i="4"/>
  <c r="G52" i="4"/>
  <c r="H52" i="4"/>
  <c r="I52" i="4"/>
  <c r="J52" i="4"/>
  <c r="K52" i="4"/>
  <c r="L52" i="4"/>
  <c r="D19" i="4"/>
  <c r="E19" i="4"/>
  <c r="F19" i="4"/>
  <c r="G19" i="4"/>
  <c r="H19" i="4"/>
  <c r="I19" i="4"/>
  <c r="J19" i="4"/>
  <c r="K19" i="4"/>
  <c r="L19" i="4"/>
  <c r="D21" i="4"/>
  <c r="E21" i="4"/>
  <c r="F21" i="4"/>
  <c r="G21" i="4"/>
  <c r="H21" i="4"/>
  <c r="I21" i="4"/>
  <c r="J21" i="4"/>
  <c r="K21" i="4"/>
  <c r="L21" i="4"/>
  <c r="D53" i="4"/>
  <c r="E53" i="4"/>
  <c r="F53" i="4"/>
  <c r="G53" i="4"/>
  <c r="H53" i="4"/>
  <c r="I53" i="4"/>
  <c r="J53" i="4"/>
  <c r="K53" i="4"/>
  <c r="L53" i="4"/>
  <c r="D54" i="4"/>
  <c r="E54" i="4"/>
  <c r="F54" i="4"/>
  <c r="G54" i="4"/>
  <c r="H54" i="4"/>
  <c r="I54" i="4"/>
  <c r="J54" i="4"/>
  <c r="K54" i="4"/>
  <c r="L54" i="4"/>
  <c r="D47" i="4"/>
  <c r="E47" i="4"/>
  <c r="F47" i="4"/>
  <c r="G47" i="4"/>
  <c r="H47" i="4"/>
  <c r="I47" i="4"/>
  <c r="J47" i="4"/>
  <c r="K47" i="4"/>
  <c r="L47" i="4"/>
  <c r="D14" i="4"/>
  <c r="E14" i="4"/>
  <c r="F14" i="4"/>
  <c r="G14" i="4"/>
  <c r="H14" i="4"/>
  <c r="I14" i="4"/>
  <c r="J14" i="4"/>
  <c r="K14" i="4"/>
  <c r="L14" i="4"/>
  <c r="D55" i="4"/>
  <c r="E55" i="4"/>
  <c r="F55" i="4"/>
  <c r="G55" i="4"/>
  <c r="H55" i="4"/>
  <c r="I55" i="4"/>
  <c r="J55" i="4"/>
  <c r="K55" i="4"/>
  <c r="L55" i="4"/>
  <c r="D56" i="4"/>
  <c r="E56" i="4"/>
  <c r="F56" i="4"/>
  <c r="G56" i="4"/>
  <c r="H56" i="4"/>
  <c r="I56" i="4"/>
  <c r="J56" i="4"/>
  <c r="K56" i="4"/>
  <c r="L56" i="4"/>
  <c r="D38" i="4"/>
  <c r="E38" i="4"/>
  <c r="F38" i="4"/>
  <c r="G38" i="4"/>
  <c r="H38" i="4"/>
  <c r="I38" i="4"/>
  <c r="J38" i="4"/>
  <c r="K38" i="4"/>
  <c r="L38" i="4"/>
  <c r="D42" i="4"/>
  <c r="E42" i="4"/>
  <c r="F42" i="4"/>
  <c r="G42" i="4"/>
  <c r="H42" i="4"/>
  <c r="I42" i="4"/>
  <c r="J42" i="4"/>
  <c r="K42" i="4"/>
  <c r="L42" i="4"/>
  <c r="D57" i="4"/>
  <c r="E57" i="4"/>
  <c r="F57" i="4"/>
  <c r="G57" i="4"/>
  <c r="H57" i="4"/>
  <c r="I57" i="4"/>
  <c r="J57" i="4"/>
  <c r="K57" i="4"/>
  <c r="L57" i="4"/>
  <c r="D40" i="4"/>
  <c r="E40" i="4"/>
  <c r="F40" i="4"/>
  <c r="G40" i="4"/>
  <c r="H40" i="4"/>
  <c r="I40" i="4"/>
  <c r="J40" i="4"/>
  <c r="K40" i="4"/>
  <c r="L40" i="4"/>
  <c r="D58" i="4"/>
  <c r="E58" i="4"/>
  <c r="F58" i="4"/>
  <c r="G58" i="4"/>
  <c r="H58" i="4"/>
  <c r="I58" i="4"/>
  <c r="J58" i="4"/>
  <c r="K58" i="4"/>
  <c r="L58" i="4"/>
  <c r="D59" i="4"/>
  <c r="E59" i="4"/>
  <c r="F59" i="4"/>
  <c r="G59" i="4"/>
  <c r="H59" i="4"/>
  <c r="I59" i="4"/>
  <c r="J59" i="4"/>
  <c r="K59" i="4"/>
  <c r="L59" i="4"/>
  <c r="D60" i="4"/>
  <c r="E60" i="4"/>
  <c r="F60" i="4"/>
  <c r="G60" i="4"/>
  <c r="H60" i="4"/>
  <c r="I60" i="4"/>
  <c r="J60" i="4"/>
  <c r="K60" i="4"/>
  <c r="L60" i="4"/>
  <c r="D61" i="4"/>
  <c r="E61" i="4"/>
  <c r="F61" i="4"/>
  <c r="G61" i="4"/>
  <c r="H61" i="4"/>
  <c r="I61" i="4"/>
  <c r="J61" i="4"/>
  <c r="K61" i="4"/>
  <c r="L61" i="4"/>
  <c r="D62" i="4"/>
  <c r="E62" i="4"/>
  <c r="F62" i="4"/>
  <c r="G62" i="4"/>
  <c r="H62" i="4"/>
  <c r="I62" i="4"/>
  <c r="J62" i="4"/>
  <c r="K62" i="4"/>
  <c r="L62" i="4"/>
  <c r="D63" i="4"/>
  <c r="E63" i="4"/>
  <c r="F63" i="4"/>
  <c r="G63" i="4"/>
  <c r="H63" i="4"/>
  <c r="I63" i="4"/>
  <c r="J63" i="4"/>
  <c r="K63" i="4"/>
  <c r="L63" i="4"/>
  <c r="D64" i="4"/>
  <c r="E64" i="4"/>
  <c r="F64" i="4"/>
  <c r="G64" i="4"/>
  <c r="H64" i="4"/>
  <c r="I64" i="4"/>
  <c r="J64" i="4"/>
  <c r="K64" i="4"/>
  <c r="L64" i="4"/>
  <c r="D30" i="4"/>
  <c r="E30" i="4"/>
  <c r="F30" i="4"/>
  <c r="G30" i="4"/>
  <c r="H30" i="4"/>
  <c r="I30" i="4"/>
  <c r="J30" i="4"/>
  <c r="K30" i="4"/>
  <c r="L30" i="4"/>
  <c r="D17" i="4"/>
  <c r="E17" i="4"/>
  <c r="F17" i="4"/>
  <c r="G17" i="4"/>
  <c r="H17" i="4"/>
  <c r="I17" i="4"/>
  <c r="J17" i="4"/>
  <c r="K17" i="4"/>
  <c r="L17" i="4"/>
  <c r="D24" i="4"/>
  <c r="E24" i="4"/>
  <c r="F24" i="4"/>
  <c r="G24" i="4"/>
  <c r="H24" i="4"/>
  <c r="I24" i="4"/>
  <c r="J24" i="4"/>
  <c r="K24" i="4"/>
  <c r="L24" i="4"/>
  <c r="D11" i="4"/>
  <c r="E11" i="4"/>
  <c r="F11" i="4"/>
  <c r="G11" i="4"/>
  <c r="H11" i="4"/>
  <c r="I11" i="4"/>
  <c r="J11" i="4"/>
  <c r="K11" i="4"/>
  <c r="L11" i="4"/>
  <c r="D65" i="4"/>
  <c r="E65" i="4"/>
  <c r="F65" i="4"/>
  <c r="G65" i="4"/>
  <c r="H65" i="4"/>
  <c r="I65" i="4"/>
  <c r="J65" i="4"/>
  <c r="K65" i="4"/>
  <c r="L65" i="4"/>
  <c r="D66" i="4"/>
  <c r="E66" i="4"/>
  <c r="F66" i="4"/>
  <c r="G66" i="4"/>
  <c r="H66" i="4"/>
  <c r="I66" i="4"/>
  <c r="J66" i="4"/>
  <c r="K66" i="4"/>
  <c r="L66" i="4"/>
  <c r="D67" i="4"/>
  <c r="E67" i="4"/>
  <c r="F67" i="4"/>
  <c r="G67" i="4"/>
  <c r="H67" i="4"/>
  <c r="I67" i="4"/>
  <c r="J67" i="4"/>
  <c r="K67" i="4"/>
  <c r="L67" i="4"/>
  <c r="D68" i="4"/>
  <c r="E68" i="4"/>
  <c r="F68" i="4"/>
  <c r="G68" i="4"/>
  <c r="H68" i="4"/>
  <c r="I68" i="4"/>
  <c r="J68" i="4"/>
  <c r="K68" i="4"/>
  <c r="L68" i="4"/>
  <c r="D69" i="4"/>
  <c r="E69" i="4"/>
  <c r="F69" i="4"/>
  <c r="G69" i="4"/>
  <c r="H69" i="4"/>
  <c r="I69" i="4"/>
  <c r="J69" i="4"/>
  <c r="K69" i="4"/>
  <c r="L69" i="4"/>
  <c r="D70" i="4"/>
  <c r="E70" i="4"/>
  <c r="F70" i="4"/>
  <c r="G70" i="4"/>
  <c r="H70" i="4"/>
  <c r="I70" i="4"/>
  <c r="J70" i="4"/>
  <c r="K70" i="4"/>
  <c r="L70" i="4"/>
  <c r="D71" i="4"/>
  <c r="E71" i="4"/>
  <c r="F71" i="4"/>
  <c r="G71" i="4"/>
  <c r="H71" i="4"/>
  <c r="I71" i="4"/>
  <c r="J71" i="4"/>
  <c r="K71" i="4"/>
  <c r="L71" i="4"/>
  <c r="D72" i="4"/>
  <c r="E72" i="4"/>
  <c r="F72" i="4"/>
  <c r="G72" i="4"/>
  <c r="H72" i="4"/>
  <c r="I72" i="4"/>
  <c r="J72" i="4"/>
  <c r="K72" i="4"/>
  <c r="L72" i="4"/>
  <c r="D73" i="4"/>
  <c r="E73" i="4"/>
  <c r="F73" i="4"/>
  <c r="G73" i="4"/>
  <c r="H73" i="4"/>
  <c r="I73" i="4"/>
  <c r="J73" i="4"/>
  <c r="K73" i="4"/>
  <c r="L73" i="4"/>
  <c r="D74" i="4"/>
  <c r="E74" i="4"/>
  <c r="F74" i="4"/>
  <c r="G74" i="4"/>
  <c r="H74" i="4"/>
  <c r="I74" i="4"/>
  <c r="J74" i="4"/>
  <c r="K74" i="4"/>
  <c r="L74" i="4"/>
  <c r="D75" i="4"/>
  <c r="E75" i="4"/>
  <c r="F75" i="4"/>
  <c r="G75" i="4"/>
  <c r="H75" i="4"/>
  <c r="I75" i="4"/>
  <c r="J75" i="4"/>
  <c r="K75" i="4"/>
  <c r="L75" i="4"/>
  <c r="D76" i="4"/>
  <c r="E76" i="4"/>
  <c r="F76" i="4"/>
  <c r="G76" i="4"/>
  <c r="H76" i="4"/>
  <c r="I76" i="4"/>
  <c r="J76" i="4"/>
  <c r="K76" i="4"/>
  <c r="L76" i="4"/>
  <c r="D77" i="4"/>
  <c r="E77" i="4"/>
  <c r="F77" i="4"/>
  <c r="G77" i="4"/>
  <c r="H77" i="4"/>
  <c r="I77" i="4"/>
  <c r="J77" i="4"/>
  <c r="K77" i="4"/>
  <c r="L77" i="4"/>
  <c r="D16" i="4"/>
  <c r="E16" i="4"/>
  <c r="F16" i="4"/>
  <c r="G16" i="4"/>
  <c r="H16" i="4"/>
  <c r="I16" i="4"/>
  <c r="J16" i="4"/>
  <c r="K16" i="4"/>
  <c r="L16" i="4"/>
  <c r="D78" i="4"/>
  <c r="E78" i="4"/>
  <c r="F78" i="4"/>
  <c r="G78" i="4"/>
  <c r="H78" i="4"/>
  <c r="I78" i="4"/>
  <c r="J78" i="4"/>
  <c r="K78" i="4"/>
  <c r="L78" i="4"/>
  <c r="D79" i="4"/>
  <c r="E79" i="4"/>
  <c r="F79" i="4"/>
  <c r="G79" i="4"/>
  <c r="H79" i="4"/>
  <c r="I79" i="4"/>
  <c r="J79" i="4"/>
  <c r="K79" i="4"/>
  <c r="L79" i="4"/>
  <c r="D80" i="4"/>
  <c r="E80" i="4"/>
  <c r="F80" i="4"/>
  <c r="G80" i="4"/>
  <c r="H80" i="4"/>
  <c r="I80" i="4"/>
  <c r="J80" i="4"/>
  <c r="K80" i="4"/>
  <c r="L80" i="4"/>
  <c r="D81" i="4"/>
  <c r="E81" i="4"/>
  <c r="F81" i="4"/>
  <c r="G81" i="4"/>
  <c r="H81" i="4"/>
  <c r="I81" i="4"/>
  <c r="J81" i="4"/>
  <c r="K81" i="4"/>
  <c r="L81" i="4"/>
  <c r="D82" i="4"/>
  <c r="E82" i="4"/>
  <c r="F82" i="4"/>
  <c r="G82" i="4"/>
  <c r="H82" i="4"/>
  <c r="I82" i="4"/>
  <c r="J82" i="4"/>
  <c r="K82" i="4"/>
  <c r="L82" i="4"/>
  <c r="D15" i="4"/>
  <c r="E15" i="4"/>
  <c r="F15" i="4"/>
  <c r="G15" i="4"/>
  <c r="H15" i="4"/>
  <c r="I15" i="4"/>
  <c r="J15" i="4"/>
  <c r="K15" i="4"/>
  <c r="L15" i="4"/>
  <c r="D83" i="4"/>
  <c r="E83" i="4"/>
  <c r="F83" i="4"/>
  <c r="G83" i="4"/>
  <c r="H83" i="4"/>
  <c r="I83" i="4"/>
  <c r="J83" i="4"/>
  <c r="K83" i="4"/>
  <c r="L83" i="4"/>
  <c r="D84" i="4"/>
  <c r="E84" i="4"/>
  <c r="F84" i="4"/>
  <c r="G84" i="4"/>
  <c r="H84" i="4"/>
  <c r="I84" i="4"/>
  <c r="J84" i="4"/>
  <c r="K84" i="4"/>
  <c r="L84" i="4"/>
  <c r="D85" i="4"/>
  <c r="E85" i="4"/>
  <c r="F85" i="4"/>
  <c r="G85" i="4"/>
  <c r="H85" i="4"/>
  <c r="I85" i="4"/>
  <c r="J85" i="4"/>
  <c r="K85" i="4"/>
  <c r="L85" i="4"/>
  <c r="D39" i="4"/>
  <c r="E39" i="4"/>
  <c r="F39" i="4"/>
  <c r="G39" i="4"/>
  <c r="H39" i="4"/>
  <c r="I39" i="4"/>
  <c r="J39" i="4"/>
  <c r="K39" i="4"/>
  <c r="L39" i="4"/>
  <c r="D86" i="4"/>
  <c r="E86" i="4"/>
  <c r="F86" i="4"/>
  <c r="G86" i="4"/>
  <c r="H86" i="4"/>
  <c r="I86" i="4"/>
  <c r="J86" i="4"/>
  <c r="K86" i="4"/>
  <c r="L86" i="4"/>
  <c r="D87" i="4"/>
  <c r="E87" i="4"/>
  <c r="F87" i="4"/>
  <c r="G87" i="4"/>
  <c r="H87" i="4"/>
  <c r="I87" i="4"/>
  <c r="J87" i="4"/>
  <c r="K87" i="4"/>
  <c r="L87" i="4"/>
  <c r="D35" i="4"/>
  <c r="E35" i="4"/>
  <c r="F35" i="4"/>
  <c r="G35" i="4"/>
  <c r="H35" i="4"/>
  <c r="I35" i="4"/>
  <c r="J35" i="4"/>
  <c r="K35" i="4"/>
  <c r="L35" i="4"/>
  <c r="D88" i="4"/>
  <c r="E88" i="4"/>
  <c r="F88" i="4"/>
  <c r="G88" i="4"/>
  <c r="H88" i="4"/>
  <c r="I88" i="4"/>
  <c r="J88" i="4"/>
  <c r="K88" i="4"/>
  <c r="L88" i="4"/>
  <c r="D89" i="4"/>
  <c r="E89" i="4"/>
  <c r="F89" i="4"/>
  <c r="G89" i="4"/>
  <c r="H89" i="4"/>
  <c r="I89" i="4"/>
  <c r="J89" i="4"/>
  <c r="K89" i="4"/>
  <c r="L89" i="4"/>
  <c r="D29" i="4"/>
  <c r="E29" i="4"/>
  <c r="F29" i="4"/>
  <c r="G29" i="4"/>
  <c r="H29" i="4"/>
  <c r="I29" i="4"/>
  <c r="J29" i="4"/>
  <c r="K29" i="4"/>
  <c r="L29" i="4"/>
  <c r="D90" i="4"/>
  <c r="E90" i="4"/>
  <c r="F90" i="4"/>
  <c r="G90" i="4"/>
  <c r="H90" i="4"/>
  <c r="I90" i="4"/>
  <c r="J90" i="4"/>
  <c r="K90" i="4"/>
  <c r="L90" i="4"/>
  <c r="K41" i="4"/>
  <c r="J41" i="4"/>
  <c r="I41" i="4"/>
  <c r="H41" i="4"/>
  <c r="G41" i="4"/>
  <c r="F41" i="4"/>
  <c r="E41" i="4"/>
  <c r="D41" i="4"/>
  <c r="O83" i="1"/>
  <c r="O85" i="1"/>
  <c r="O84" i="1"/>
  <c r="O71" i="1"/>
  <c r="O6" i="1"/>
  <c r="O74" i="1"/>
  <c r="D11" i="5"/>
  <c r="E11" i="5"/>
  <c r="F11" i="5"/>
  <c r="G11" i="5"/>
  <c r="H11" i="5"/>
  <c r="I11" i="5"/>
  <c r="J11" i="5"/>
  <c r="K11" i="5"/>
  <c r="L11" i="5"/>
  <c r="D15" i="5"/>
  <c r="E15" i="5"/>
  <c r="F15" i="5"/>
  <c r="G15" i="5"/>
  <c r="H15" i="5"/>
  <c r="I15" i="5"/>
  <c r="J15" i="5"/>
  <c r="K15" i="5"/>
  <c r="L15" i="5"/>
  <c r="O28" i="2"/>
  <c r="P28" i="2"/>
  <c r="Q28" i="2"/>
  <c r="R28" i="2"/>
  <c r="S28" i="2"/>
  <c r="T28" i="2"/>
  <c r="U28" i="2"/>
  <c r="O29" i="2"/>
  <c r="P29" i="2"/>
  <c r="Q29" i="2"/>
  <c r="R29" i="2"/>
  <c r="S29" i="2"/>
  <c r="T29" i="2"/>
  <c r="V29" i="2"/>
  <c r="U29" i="2"/>
  <c r="O30" i="2"/>
  <c r="P30" i="2"/>
  <c r="Q30" i="2"/>
  <c r="R30" i="2"/>
  <c r="S30" i="2"/>
  <c r="T30" i="2"/>
  <c r="U30" i="2"/>
  <c r="O31" i="2"/>
  <c r="P31" i="2"/>
  <c r="Q31" i="2"/>
  <c r="R31" i="2"/>
  <c r="S31" i="2"/>
  <c r="T31" i="2"/>
  <c r="V31" i="2"/>
  <c r="U31" i="2"/>
  <c r="O5" i="2"/>
  <c r="P5" i="2"/>
  <c r="Q5" i="2"/>
  <c r="R5" i="2"/>
  <c r="S5" i="2"/>
  <c r="T5" i="2"/>
  <c r="V5" i="2"/>
  <c r="U5" i="2"/>
  <c r="V30" i="2"/>
  <c r="W30" i="2"/>
  <c r="V28" i="2"/>
  <c r="W28" i="2"/>
  <c r="W5" i="2"/>
  <c r="M25" i="5"/>
  <c r="W29" i="2"/>
  <c r="W31" i="2"/>
  <c r="D30" i="5"/>
  <c r="E30" i="5"/>
  <c r="F30" i="5"/>
  <c r="G30" i="5"/>
  <c r="H30" i="5"/>
  <c r="I30" i="5"/>
  <c r="J30" i="5"/>
  <c r="K30" i="5"/>
  <c r="L30" i="5"/>
  <c r="D27" i="5"/>
  <c r="E27" i="5"/>
  <c r="F27" i="5"/>
  <c r="G27" i="5"/>
  <c r="H27" i="5"/>
  <c r="I27" i="5"/>
  <c r="J27" i="5"/>
  <c r="K27" i="5"/>
  <c r="L27" i="5"/>
  <c r="D18" i="5"/>
  <c r="E18" i="5"/>
  <c r="F18" i="5"/>
  <c r="G18" i="5"/>
  <c r="H18" i="5"/>
  <c r="I18" i="5"/>
  <c r="J18" i="5"/>
  <c r="K18" i="5"/>
  <c r="L18" i="5"/>
  <c r="P71" i="1"/>
  <c r="Q71" i="1"/>
  <c r="R71" i="1"/>
  <c r="S71" i="1"/>
  <c r="T71" i="1"/>
  <c r="V71" i="1"/>
  <c r="U71" i="1"/>
  <c r="P6" i="1"/>
  <c r="Q6" i="1"/>
  <c r="R6" i="1"/>
  <c r="S6" i="1"/>
  <c r="T6" i="1"/>
  <c r="V6" i="1"/>
  <c r="U6" i="1"/>
  <c r="P74" i="1"/>
  <c r="Q74" i="1"/>
  <c r="R74" i="1"/>
  <c r="S74" i="1"/>
  <c r="T74" i="1"/>
  <c r="V74" i="1"/>
  <c r="U74" i="1"/>
  <c r="W74" i="1"/>
  <c r="W6" i="1"/>
  <c r="W71" i="1"/>
  <c r="X74" i="1"/>
  <c r="X6" i="1"/>
  <c r="X71" i="1"/>
  <c r="O70" i="1"/>
  <c r="P70" i="1"/>
  <c r="T70" i="1"/>
  <c r="O82" i="1"/>
  <c r="P82" i="1"/>
  <c r="T82" i="1"/>
  <c r="T4" i="2"/>
  <c r="T7" i="2"/>
  <c r="T8" i="2"/>
  <c r="T10" i="2"/>
  <c r="V10" i="2"/>
  <c r="T17" i="2"/>
  <c r="T18" i="2"/>
  <c r="V18" i="2"/>
  <c r="T19" i="2"/>
  <c r="T20" i="2"/>
  <c r="T21" i="2"/>
  <c r="T22" i="2"/>
  <c r="V22" i="2"/>
  <c r="T25" i="2"/>
  <c r="O4" i="2"/>
  <c r="P4" i="2"/>
  <c r="O7" i="2"/>
  <c r="P7" i="2"/>
  <c r="O8" i="2"/>
  <c r="P8" i="2"/>
  <c r="O10" i="2"/>
  <c r="P10" i="2"/>
  <c r="O17" i="2"/>
  <c r="P17" i="2"/>
  <c r="O18" i="2"/>
  <c r="P18" i="2"/>
  <c r="O19" i="2"/>
  <c r="P19" i="2"/>
  <c r="O20" i="2"/>
  <c r="P20" i="2"/>
  <c r="O21" i="2"/>
  <c r="P21" i="2"/>
  <c r="O22" i="2"/>
  <c r="P22" i="2"/>
  <c r="O25" i="2"/>
  <c r="P25" i="2"/>
  <c r="T5" i="1"/>
  <c r="T8" i="1"/>
  <c r="V8" i="1"/>
  <c r="T12" i="1"/>
  <c r="T16" i="1"/>
  <c r="T17" i="1"/>
  <c r="V17" i="1"/>
  <c r="T19" i="1"/>
  <c r="V19" i="1"/>
  <c r="T24" i="1"/>
  <c r="T25" i="1"/>
  <c r="T26" i="1"/>
  <c r="T43" i="1"/>
  <c r="T59" i="1"/>
  <c r="T60" i="1"/>
  <c r="T65" i="1"/>
  <c r="T67" i="1"/>
  <c r="T69" i="1"/>
  <c r="T77" i="1"/>
  <c r="T14" i="1"/>
  <c r="T30" i="1"/>
  <c r="V30" i="1"/>
  <c r="O5" i="1"/>
  <c r="P5" i="1"/>
  <c r="O8" i="1"/>
  <c r="P8" i="1"/>
  <c r="O12" i="1"/>
  <c r="P12" i="1"/>
  <c r="O16" i="1"/>
  <c r="P16" i="1"/>
  <c r="O17" i="1"/>
  <c r="P17" i="1"/>
  <c r="O19" i="1"/>
  <c r="P19" i="1"/>
  <c r="O24" i="1"/>
  <c r="P24" i="1"/>
  <c r="O25" i="1"/>
  <c r="P25" i="1"/>
  <c r="O26" i="1"/>
  <c r="P26" i="1"/>
  <c r="O43" i="1"/>
  <c r="P43" i="1"/>
  <c r="O59" i="1"/>
  <c r="P59" i="1"/>
  <c r="O60" i="1"/>
  <c r="P60" i="1"/>
  <c r="O65" i="1"/>
  <c r="P65" i="1"/>
  <c r="O67" i="1"/>
  <c r="P67" i="1"/>
  <c r="O69" i="1"/>
  <c r="P69" i="1"/>
  <c r="O77" i="1"/>
  <c r="P77" i="1"/>
  <c r="O14" i="1"/>
  <c r="P14" i="1"/>
  <c r="O30" i="1"/>
  <c r="P30" i="1"/>
  <c r="O14" i="2"/>
  <c r="P14" i="2"/>
  <c r="Q14" i="2"/>
  <c r="R14" i="2"/>
  <c r="S14" i="2"/>
  <c r="T14" i="2"/>
  <c r="U14" i="2"/>
  <c r="O13" i="2"/>
  <c r="P13" i="2"/>
  <c r="Q13" i="2"/>
  <c r="R13" i="2"/>
  <c r="S13" i="2"/>
  <c r="T13" i="2"/>
  <c r="U13" i="2"/>
  <c r="O15" i="2"/>
  <c r="P15" i="2"/>
  <c r="Q15" i="2"/>
  <c r="R15" i="2"/>
  <c r="S15" i="2"/>
  <c r="T15" i="2"/>
  <c r="U15" i="2"/>
  <c r="O26" i="2"/>
  <c r="P26" i="2"/>
  <c r="Q26" i="2"/>
  <c r="R26" i="2"/>
  <c r="S26" i="2"/>
  <c r="T26" i="2"/>
  <c r="V26" i="2"/>
  <c r="U26" i="2"/>
  <c r="O11" i="1"/>
  <c r="P11" i="1"/>
  <c r="Q11" i="1"/>
  <c r="R11" i="1"/>
  <c r="S11" i="1"/>
  <c r="T11" i="1"/>
  <c r="V11" i="1"/>
  <c r="U11" i="1"/>
  <c r="O21" i="1"/>
  <c r="P21" i="1"/>
  <c r="O57" i="1"/>
  <c r="P57" i="1"/>
  <c r="O37" i="1"/>
  <c r="P37" i="1"/>
  <c r="O38" i="1"/>
  <c r="P38" i="1"/>
  <c r="O18" i="1"/>
  <c r="P18" i="1"/>
  <c r="P83" i="1"/>
  <c r="L26" i="5"/>
  <c r="L33" i="5"/>
  <c r="L34" i="5"/>
  <c r="L9" i="5"/>
  <c r="L16" i="5"/>
  <c r="L28" i="5"/>
  <c r="L20" i="5"/>
  <c r="L35" i="5"/>
  <c r="L24" i="5"/>
  <c r="L36" i="5"/>
  <c r="L19" i="5"/>
  <c r="L23" i="5"/>
  <c r="L10" i="5"/>
  <c r="L32" i="5"/>
  <c r="L31" i="5"/>
  <c r="L7" i="5"/>
  <c r="L21" i="5"/>
  <c r="L17" i="5"/>
  <c r="L8" i="5"/>
  <c r="L22" i="5"/>
  <c r="O13" i="1"/>
  <c r="P13" i="1"/>
  <c r="O15" i="1"/>
  <c r="P15" i="1"/>
  <c r="O27" i="1"/>
  <c r="P27" i="1"/>
  <c r="Q25" i="1"/>
  <c r="R25" i="1"/>
  <c r="S25" i="1"/>
  <c r="U25" i="1"/>
  <c r="Q27" i="1"/>
  <c r="R27" i="1"/>
  <c r="S27" i="1"/>
  <c r="T27" i="1"/>
  <c r="V27" i="1"/>
  <c r="U27" i="1"/>
  <c r="Q18" i="1"/>
  <c r="R18" i="1"/>
  <c r="S18" i="1"/>
  <c r="T18" i="1"/>
  <c r="V18" i="1"/>
  <c r="U18" i="1"/>
  <c r="Q83" i="1"/>
  <c r="R83" i="1"/>
  <c r="S83" i="1"/>
  <c r="T83" i="1"/>
  <c r="V83" i="1"/>
  <c r="U83" i="1"/>
  <c r="Q13" i="1"/>
  <c r="R13" i="1"/>
  <c r="S13" i="1"/>
  <c r="T13" i="1"/>
  <c r="V13" i="1"/>
  <c r="U13" i="1"/>
  <c r="Q15" i="1"/>
  <c r="R15" i="1"/>
  <c r="S15" i="1"/>
  <c r="T15" i="1"/>
  <c r="V15" i="1"/>
  <c r="U15" i="1"/>
  <c r="Q38" i="1"/>
  <c r="R38" i="1"/>
  <c r="S38" i="1"/>
  <c r="T38" i="1"/>
  <c r="V38" i="1"/>
  <c r="U38" i="1"/>
  <c r="L41" i="4"/>
  <c r="D28" i="5"/>
  <c r="E28" i="5"/>
  <c r="F28" i="5"/>
  <c r="G28" i="5"/>
  <c r="H28" i="5"/>
  <c r="I28" i="5"/>
  <c r="J28" i="5"/>
  <c r="K28" i="5"/>
  <c r="D19" i="5"/>
  <c r="E19" i="5"/>
  <c r="F19" i="5"/>
  <c r="G19" i="5"/>
  <c r="H19" i="5"/>
  <c r="I19" i="5"/>
  <c r="J19" i="5"/>
  <c r="K19" i="5"/>
  <c r="D10" i="5"/>
  <c r="E10" i="5"/>
  <c r="F10" i="5"/>
  <c r="G10" i="5"/>
  <c r="H10" i="5"/>
  <c r="I10" i="5"/>
  <c r="J10" i="5"/>
  <c r="K10" i="5"/>
  <c r="D32" i="5"/>
  <c r="E32" i="5"/>
  <c r="F32" i="5"/>
  <c r="G32" i="5"/>
  <c r="H32" i="5"/>
  <c r="I32" i="5"/>
  <c r="J32" i="5"/>
  <c r="K32" i="5"/>
  <c r="O78" i="1"/>
  <c r="P78" i="1"/>
  <c r="T78" i="1"/>
  <c r="V78" i="1"/>
  <c r="O52" i="1"/>
  <c r="P52" i="1"/>
  <c r="T52" i="1"/>
  <c r="O63" i="1"/>
  <c r="P63" i="1"/>
  <c r="T63" i="1"/>
  <c r="Q65" i="1"/>
  <c r="R65" i="1"/>
  <c r="S65" i="1"/>
  <c r="U65" i="1"/>
  <c r="Q26" i="1"/>
  <c r="R26" i="1"/>
  <c r="S26" i="1"/>
  <c r="U26" i="1"/>
  <c r="Q12" i="1"/>
  <c r="R12" i="1"/>
  <c r="S12" i="1"/>
  <c r="U12" i="1"/>
  <c r="O3" i="1"/>
  <c r="P3" i="1"/>
  <c r="T3" i="1"/>
  <c r="O45" i="1"/>
  <c r="P45" i="1"/>
  <c r="T45" i="1"/>
  <c r="O68" i="1"/>
  <c r="P68" i="1"/>
  <c r="T68" i="1"/>
  <c r="Q68" i="1"/>
  <c r="R68" i="1"/>
  <c r="S68" i="1"/>
  <c r="U68" i="1"/>
  <c r="O35" i="1"/>
  <c r="P35" i="1"/>
  <c r="T35" i="1"/>
  <c r="V35" i="1"/>
  <c r="O29" i="1"/>
  <c r="P29" i="1"/>
  <c r="T29" i="1"/>
  <c r="Q29" i="1"/>
  <c r="R29" i="1"/>
  <c r="S29" i="1"/>
  <c r="U29" i="1"/>
  <c r="O55" i="1"/>
  <c r="P55" i="1"/>
  <c r="T55" i="1"/>
  <c r="Q55" i="1"/>
  <c r="R55" i="1"/>
  <c r="S55" i="1"/>
  <c r="U55" i="1"/>
  <c r="O72" i="1"/>
  <c r="P72" i="1"/>
  <c r="T72" i="1"/>
  <c r="V72" i="1"/>
  <c r="O79" i="1"/>
  <c r="P79" i="1"/>
  <c r="T79" i="1"/>
  <c r="V79" i="1"/>
  <c r="O81" i="1"/>
  <c r="P81" i="1"/>
  <c r="T81" i="1"/>
  <c r="V81" i="1"/>
  <c r="O54" i="1"/>
  <c r="P54" i="1"/>
  <c r="T54" i="1"/>
  <c r="Q54" i="1"/>
  <c r="R54" i="1"/>
  <c r="S54" i="1"/>
  <c r="U54" i="1"/>
  <c r="O39" i="1"/>
  <c r="P39" i="1"/>
  <c r="T39" i="1"/>
  <c r="V39" i="1"/>
  <c r="O40" i="1"/>
  <c r="P40" i="1"/>
  <c r="T40" i="1"/>
  <c r="O50" i="1"/>
  <c r="P50" i="1"/>
  <c r="T50" i="1"/>
  <c r="V50" i="1"/>
  <c r="Q60" i="1"/>
  <c r="R60" i="1"/>
  <c r="S60" i="1"/>
  <c r="U60" i="1"/>
  <c r="O62" i="1"/>
  <c r="P62" i="1"/>
  <c r="T62" i="1"/>
  <c r="V62" i="1"/>
  <c r="O58" i="1"/>
  <c r="P58" i="1"/>
  <c r="T58" i="1"/>
  <c r="V58" i="1"/>
  <c r="O34" i="1"/>
  <c r="P34" i="1"/>
  <c r="T34" i="1"/>
  <c r="V34" i="1"/>
  <c r="O49" i="1"/>
  <c r="P49" i="1"/>
  <c r="T49" i="1"/>
  <c r="V49" i="1"/>
  <c r="O73" i="1"/>
  <c r="P73" i="1"/>
  <c r="T73" i="1"/>
  <c r="V73" i="1"/>
  <c r="O80" i="1"/>
  <c r="P80" i="1"/>
  <c r="T80" i="1"/>
  <c r="O31" i="1"/>
  <c r="P31" i="1"/>
  <c r="T31" i="1"/>
  <c r="V31" i="1"/>
  <c r="O61" i="1"/>
  <c r="P61" i="1"/>
  <c r="T61" i="1"/>
  <c r="V61" i="1"/>
  <c r="O44" i="1"/>
  <c r="P44" i="1"/>
  <c r="T44" i="1"/>
  <c r="O41" i="1"/>
  <c r="P41" i="1"/>
  <c r="T41" i="1"/>
  <c r="O36" i="1"/>
  <c r="P36" i="1"/>
  <c r="T36" i="1"/>
  <c r="O22" i="1"/>
  <c r="P22" i="1"/>
  <c r="T22" i="1"/>
  <c r="V22" i="1"/>
  <c r="P85" i="1"/>
  <c r="T85" i="1"/>
  <c r="V85" i="1"/>
  <c r="O9" i="1"/>
  <c r="P9" i="1"/>
  <c r="T9" i="1"/>
  <c r="V9" i="1"/>
  <c r="O53" i="1"/>
  <c r="P53" i="1"/>
  <c r="T53" i="1"/>
  <c r="O4" i="1"/>
  <c r="P4" i="1"/>
  <c r="T4" i="1"/>
  <c r="V4" i="1"/>
  <c r="O20" i="1"/>
  <c r="P20" i="1"/>
  <c r="T20" i="1"/>
  <c r="V20" i="1"/>
  <c r="O10" i="1"/>
  <c r="P10" i="1"/>
  <c r="T10" i="1"/>
  <c r="V10" i="1"/>
  <c r="O42" i="1"/>
  <c r="P42" i="1"/>
  <c r="T42" i="1"/>
  <c r="O66" i="1"/>
  <c r="P66" i="1"/>
  <c r="T66" i="1"/>
  <c r="O48" i="1"/>
  <c r="P48" i="1"/>
  <c r="T48" i="1"/>
  <c r="V48" i="1"/>
  <c r="O75" i="1"/>
  <c r="P75" i="1"/>
  <c r="T75" i="1"/>
  <c r="V75" i="1"/>
  <c r="O23" i="1"/>
  <c r="P23" i="1"/>
  <c r="T23" i="1"/>
  <c r="V23" i="1"/>
  <c r="O46" i="1"/>
  <c r="P46" i="1"/>
  <c r="T46" i="1"/>
  <c r="V46" i="1"/>
  <c r="O28" i="1"/>
  <c r="P28" i="1"/>
  <c r="T28" i="1"/>
  <c r="V28" i="1"/>
  <c r="O47" i="1"/>
  <c r="P47" i="1"/>
  <c r="T47" i="1"/>
  <c r="V47" i="1"/>
  <c r="O2" i="1"/>
  <c r="P2" i="1"/>
  <c r="T2" i="1"/>
  <c r="O56" i="1"/>
  <c r="P56" i="1"/>
  <c r="T56" i="1"/>
  <c r="V56" i="1"/>
  <c r="Q25" i="2"/>
  <c r="R25" i="2"/>
  <c r="S25" i="2"/>
  <c r="U25" i="2"/>
  <c r="Q21" i="2"/>
  <c r="R21" i="2"/>
  <c r="S21" i="2"/>
  <c r="U21" i="2"/>
  <c r="Q4" i="2"/>
  <c r="R4" i="2"/>
  <c r="S4" i="2"/>
  <c r="U4" i="2"/>
  <c r="O2" i="2"/>
  <c r="P2" i="2"/>
  <c r="T2" i="2"/>
  <c r="V2" i="2"/>
  <c r="O3" i="2"/>
  <c r="P3" i="2"/>
  <c r="T3" i="2"/>
  <c r="V3" i="2"/>
  <c r="O27" i="2"/>
  <c r="P27" i="2"/>
  <c r="T27" i="2"/>
  <c r="Q27" i="2"/>
  <c r="R27" i="2"/>
  <c r="S27" i="2"/>
  <c r="U27" i="2"/>
  <c r="O23" i="2"/>
  <c r="P23" i="2"/>
  <c r="T23" i="2"/>
  <c r="O6" i="2"/>
  <c r="P6" i="2"/>
  <c r="T6" i="2"/>
  <c r="O11" i="2"/>
  <c r="P11" i="2"/>
  <c r="T11" i="2"/>
  <c r="V11" i="2"/>
  <c r="O24" i="2"/>
  <c r="P24" i="2"/>
  <c r="T24" i="2"/>
  <c r="D23" i="5"/>
  <c r="E23" i="5"/>
  <c r="F23" i="5"/>
  <c r="G23" i="5"/>
  <c r="H23" i="5"/>
  <c r="I23" i="5"/>
  <c r="J23" i="5"/>
  <c r="K23" i="5"/>
  <c r="Q35" i="1"/>
  <c r="R35" i="1"/>
  <c r="S35" i="1"/>
  <c r="U35" i="1"/>
  <c r="Q4" i="1"/>
  <c r="R4" i="1"/>
  <c r="S4" i="1"/>
  <c r="U4" i="1"/>
  <c r="Q63" i="1"/>
  <c r="R63" i="1"/>
  <c r="S63" i="1"/>
  <c r="U63" i="1"/>
  <c r="Q20" i="1"/>
  <c r="R20" i="1"/>
  <c r="S20" i="1"/>
  <c r="U20" i="1"/>
  <c r="Q67" i="1"/>
  <c r="R67" i="1"/>
  <c r="S67" i="1"/>
  <c r="U67" i="1"/>
  <c r="Q80" i="1"/>
  <c r="R80" i="1"/>
  <c r="S80" i="1"/>
  <c r="U80" i="1"/>
  <c r="Q45" i="1"/>
  <c r="R45" i="1"/>
  <c r="S45" i="1"/>
  <c r="U45" i="1"/>
  <c r="Q42" i="1"/>
  <c r="R42" i="1"/>
  <c r="S42" i="1"/>
  <c r="U42" i="1"/>
  <c r="Q77" i="1"/>
  <c r="R77" i="1"/>
  <c r="S77" i="1"/>
  <c r="U77" i="1"/>
  <c r="Q73" i="1"/>
  <c r="R73" i="1"/>
  <c r="S73" i="1"/>
  <c r="U73" i="1"/>
  <c r="Q7" i="2"/>
  <c r="R7" i="2"/>
  <c r="S7" i="2"/>
  <c r="U7" i="2"/>
  <c r="Q8" i="2"/>
  <c r="R8" i="2"/>
  <c r="S8" i="2"/>
  <c r="U8" i="2"/>
  <c r="Q18" i="2"/>
  <c r="R18" i="2"/>
  <c r="S18" i="2"/>
  <c r="U18" i="2"/>
  <c r="D7" i="5"/>
  <c r="E7" i="5"/>
  <c r="F7" i="5"/>
  <c r="G7" i="5"/>
  <c r="H7" i="5"/>
  <c r="I7" i="5"/>
  <c r="J7" i="5"/>
  <c r="K7" i="5"/>
  <c r="D8" i="5"/>
  <c r="E8" i="5"/>
  <c r="F8" i="5"/>
  <c r="G8" i="5"/>
  <c r="H8" i="5"/>
  <c r="I8" i="5"/>
  <c r="J8" i="5"/>
  <c r="K8" i="5"/>
  <c r="Q23" i="1"/>
  <c r="R23" i="1"/>
  <c r="S23" i="1"/>
  <c r="U23" i="1"/>
  <c r="Q69" i="1"/>
  <c r="R69" i="1"/>
  <c r="S69" i="1"/>
  <c r="U69" i="1"/>
  <c r="Q62" i="1"/>
  <c r="R62" i="1"/>
  <c r="S62" i="1"/>
  <c r="U62" i="1"/>
  <c r="T37" i="1"/>
  <c r="Q37" i="1"/>
  <c r="R37" i="1"/>
  <c r="S37" i="1"/>
  <c r="U37" i="1"/>
  <c r="O7" i="1"/>
  <c r="P7" i="1"/>
  <c r="T7" i="1"/>
  <c r="V7" i="1"/>
  <c r="Q7" i="1"/>
  <c r="R7" i="1"/>
  <c r="S7" i="1"/>
  <c r="U7" i="1"/>
  <c r="O33" i="1"/>
  <c r="P33" i="1"/>
  <c r="T33" i="1"/>
  <c r="V33" i="1"/>
  <c r="Q79" i="1"/>
  <c r="R79" i="1"/>
  <c r="S79" i="1"/>
  <c r="U79" i="1"/>
  <c r="Q56" i="1"/>
  <c r="R56" i="1"/>
  <c r="S56" i="1"/>
  <c r="U56" i="1"/>
  <c r="Q52" i="1"/>
  <c r="R52" i="1"/>
  <c r="S52" i="1"/>
  <c r="U52" i="1"/>
  <c r="Q81" i="1"/>
  <c r="R81" i="1"/>
  <c r="S81" i="1"/>
  <c r="U81" i="1"/>
  <c r="Q72" i="1"/>
  <c r="R72" i="1"/>
  <c r="S72" i="1"/>
  <c r="U72" i="1"/>
  <c r="Q11" i="2"/>
  <c r="R11" i="2"/>
  <c r="S11" i="2"/>
  <c r="U11" i="2"/>
  <c r="Q17" i="2"/>
  <c r="R17" i="2"/>
  <c r="S17" i="2"/>
  <c r="U17" i="2"/>
  <c r="Q23" i="2"/>
  <c r="R23" i="2"/>
  <c r="S23" i="2"/>
  <c r="U23" i="2"/>
  <c r="D31" i="5"/>
  <c r="E31" i="5"/>
  <c r="F31" i="5"/>
  <c r="G31" i="5"/>
  <c r="H31" i="5"/>
  <c r="I31" i="5"/>
  <c r="J31" i="5"/>
  <c r="K31" i="5"/>
  <c r="D33" i="5"/>
  <c r="E33" i="5"/>
  <c r="F33" i="5"/>
  <c r="G33" i="5"/>
  <c r="H33" i="5"/>
  <c r="I33" i="5"/>
  <c r="J33" i="5"/>
  <c r="K33" i="5"/>
  <c r="Q3" i="1"/>
  <c r="R3" i="1"/>
  <c r="S3" i="1"/>
  <c r="U3" i="1"/>
  <c r="D21" i="5"/>
  <c r="E21" i="5"/>
  <c r="F21" i="5"/>
  <c r="G21" i="5"/>
  <c r="H21" i="5"/>
  <c r="I21" i="5"/>
  <c r="J21" i="5"/>
  <c r="K21" i="5"/>
  <c r="D24" i="5"/>
  <c r="E24" i="5"/>
  <c r="F24" i="5"/>
  <c r="G24" i="5"/>
  <c r="H24" i="5"/>
  <c r="I24" i="5"/>
  <c r="J24" i="5"/>
  <c r="K24" i="5"/>
  <c r="D34" i="5"/>
  <c r="E34" i="5"/>
  <c r="F34" i="5"/>
  <c r="G34" i="5"/>
  <c r="H34" i="5"/>
  <c r="I34" i="5"/>
  <c r="J34" i="5"/>
  <c r="K34" i="5"/>
  <c r="D35" i="5"/>
  <c r="E35" i="5"/>
  <c r="F35" i="5"/>
  <c r="G35" i="5"/>
  <c r="H35" i="5"/>
  <c r="I35" i="5"/>
  <c r="J35" i="5"/>
  <c r="K35" i="5"/>
  <c r="Q28" i="1"/>
  <c r="R28" i="1"/>
  <c r="S28" i="1"/>
  <c r="U28" i="1"/>
  <c r="Q22" i="1"/>
  <c r="R22" i="1"/>
  <c r="S22" i="1"/>
  <c r="U22" i="1"/>
  <c r="O16" i="2"/>
  <c r="P16" i="2"/>
  <c r="O9" i="2"/>
  <c r="P9" i="2"/>
  <c r="Q33" i="1"/>
  <c r="R33" i="1"/>
  <c r="S33" i="1"/>
  <c r="U33" i="1"/>
  <c r="Q53" i="1"/>
  <c r="R53" i="1"/>
  <c r="S53" i="1"/>
  <c r="U53" i="1"/>
  <c r="D17" i="5"/>
  <c r="E17" i="5"/>
  <c r="F17" i="5"/>
  <c r="G17" i="5"/>
  <c r="H17" i="5"/>
  <c r="I17" i="5"/>
  <c r="J17" i="5"/>
  <c r="K17" i="5"/>
  <c r="T57" i="1"/>
  <c r="V57" i="1"/>
  <c r="Q61" i="1"/>
  <c r="R61" i="1"/>
  <c r="S61" i="1"/>
  <c r="U61" i="1"/>
  <c r="K9" i="5"/>
  <c r="J9" i="5"/>
  <c r="I9" i="5"/>
  <c r="H9" i="5"/>
  <c r="G9" i="5"/>
  <c r="F9" i="5"/>
  <c r="E9" i="5"/>
  <c r="D9" i="5"/>
  <c r="K16" i="5"/>
  <c r="J16" i="5"/>
  <c r="I16" i="5"/>
  <c r="H16" i="5"/>
  <c r="G16" i="5"/>
  <c r="F16" i="5"/>
  <c r="E16" i="5"/>
  <c r="D16" i="5"/>
  <c r="K20" i="5"/>
  <c r="J20" i="5"/>
  <c r="I20" i="5"/>
  <c r="H20" i="5"/>
  <c r="G20" i="5"/>
  <c r="F20" i="5"/>
  <c r="E20" i="5"/>
  <c r="D20" i="5"/>
  <c r="U57" i="1"/>
  <c r="S57" i="1"/>
  <c r="R57" i="1"/>
  <c r="Q57" i="1"/>
  <c r="D26" i="5"/>
  <c r="E26" i="5"/>
  <c r="F26" i="5"/>
  <c r="G26" i="5"/>
  <c r="H26" i="5"/>
  <c r="I26" i="5"/>
  <c r="J26" i="5"/>
  <c r="K26" i="5"/>
  <c r="D36" i="5"/>
  <c r="E36" i="5"/>
  <c r="F36" i="5"/>
  <c r="G36" i="5"/>
  <c r="H36" i="5"/>
  <c r="I36" i="5"/>
  <c r="J36" i="5"/>
  <c r="K36" i="5"/>
  <c r="D22" i="5"/>
  <c r="E22" i="5"/>
  <c r="F22" i="5"/>
  <c r="G22" i="5"/>
  <c r="H22" i="5"/>
  <c r="I22" i="5"/>
  <c r="J22" i="5"/>
  <c r="K22" i="5"/>
  <c r="T9" i="2"/>
  <c r="U9" i="2"/>
  <c r="S9" i="2"/>
  <c r="R9" i="2"/>
  <c r="Q9" i="2"/>
  <c r="T16" i="2"/>
  <c r="Q20" i="2"/>
  <c r="R20" i="2"/>
  <c r="S20" i="2"/>
  <c r="U20" i="2"/>
  <c r="Q16" i="2"/>
  <c r="R16" i="2"/>
  <c r="S16" i="2"/>
  <c r="U16" i="2"/>
  <c r="U22" i="2"/>
  <c r="U19" i="2"/>
  <c r="Q22" i="2"/>
  <c r="R22" i="2"/>
  <c r="S22" i="2"/>
  <c r="Q19" i="2"/>
  <c r="R19" i="2"/>
  <c r="S19" i="2"/>
  <c r="U24" i="2"/>
  <c r="U6" i="2"/>
  <c r="U3" i="2"/>
  <c r="U10" i="2"/>
  <c r="U2" i="2"/>
  <c r="S2" i="2"/>
  <c r="R2" i="2"/>
  <c r="Q2" i="2"/>
  <c r="S24" i="2"/>
  <c r="R24" i="2"/>
  <c r="Q24" i="2"/>
  <c r="S6" i="2"/>
  <c r="R6" i="2"/>
  <c r="Q6" i="2"/>
  <c r="S3" i="2"/>
  <c r="R3" i="2"/>
  <c r="Q3" i="2"/>
  <c r="S10" i="2"/>
  <c r="R10" i="2"/>
  <c r="Q10" i="2"/>
  <c r="Q21" i="1"/>
  <c r="R21" i="1"/>
  <c r="S21" i="1"/>
  <c r="T21" i="1"/>
  <c r="V21" i="1"/>
  <c r="U21" i="1"/>
  <c r="Q5" i="1"/>
  <c r="R5" i="1"/>
  <c r="S5" i="1"/>
  <c r="U5" i="1"/>
  <c r="U85" i="1"/>
  <c r="S85" i="1"/>
  <c r="R85" i="1"/>
  <c r="Q85" i="1"/>
  <c r="U10" i="1"/>
  <c r="S10" i="1"/>
  <c r="R10" i="1"/>
  <c r="Q10" i="1"/>
  <c r="U39" i="1"/>
  <c r="S39" i="1"/>
  <c r="R39" i="1"/>
  <c r="Q39" i="1"/>
  <c r="U50" i="1"/>
  <c r="S50" i="1"/>
  <c r="R50" i="1"/>
  <c r="Q50" i="1"/>
  <c r="O51" i="1"/>
  <c r="P51" i="1"/>
  <c r="T51" i="1"/>
  <c r="V51" i="1"/>
  <c r="O76" i="1"/>
  <c r="P76" i="1"/>
  <c r="T76" i="1"/>
  <c r="V76" i="1"/>
  <c r="O64" i="1"/>
  <c r="P64" i="1"/>
  <c r="T64" i="1"/>
  <c r="U75" i="1"/>
  <c r="S75" i="1"/>
  <c r="R75" i="1"/>
  <c r="Q75" i="1"/>
  <c r="O32" i="1"/>
  <c r="P32" i="1"/>
  <c r="T32" i="1"/>
  <c r="V32" i="1"/>
  <c r="U30" i="1"/>
  <c r="U14" i="1"/>
  <c r="U70" i="1"/>
  <c r="U24" i="1"/>
  <c r="U19" i="1"/>
  <c r="U59" i="1"/>
  <c r="U43" i="1"/>
  <c r="U76" i="1"/>
  <c r="U32" i="1"/>
  <c r="U51" i="1"/>
  <c r="U64" i="1"/>
  <c r="U78" i="1"/>
  <c r="U9" i="1"/>
  <c r="U44" i="1"/>
  <c r="U36" i="1"/>
  <c r="U58" i="1"/>
  <c r="U34" i="1"/>
  <c r="U31" i="1"/>
  <c r="U49" i="1"/>
  <c r="U46" i="1"/>
  <c r="U47" i="1"/>
  <c r="U16" i="1"/>
  <c r="U2" i="1"/>
  <c r="U48" i="1"/>
  <c r="U66" i="1"/>
  <c r="U8" i="1"/>
  <c r="U40" i="1"/>
  <c r="U82" i="1"/>
  <c r="U17" i="1"/>
  <c r="U41" i="1"/>
  <c r="Q43" i="1"/>
  <c r="R43" i="1"/>
  <c r="S43" i="1"/>
  <c r="Q48" i="1"/>
  <c r="R48" i="1"/>
  <c r="S48" i="1"/>
  <c r="S59" i="1"/>
  <c r="R59" i="1"/>
  <c r="Q59" i="1"/>
  <c r="S8" i="1"/>
  <c r="R8" i="1"/>
  <c r="Q8" i="1"/>
  <c r="Q19" i="1"/>
  <c r="R19" i="1"/>
  <c r="S19" i="1"/>
  <c r="Q76" i="1"/>
  <c r="R76" i="1"/>
  <c r="S76" i="1"/>
  <c r="Q78" i="1"/>
  <c r="R78" i="1"/>
  <c r="S78" i="1"/>
  <c r="Q31" i="1"/>
  <c r="R31" i="1"/>
  <c r="S31" i="1"/>
  <c r="Q47" i="1"/>
  <c r="R47" i="1"/>
  <c r="S47" i="1"/>
  <c r="S16" i="1"/>
  <c r="R16" i="1"/>
  <c r="Q16" i="1"/>
  <c r="S70" i="1"/>
  <c r="R70" i="1"/>
  <c r="Q70" i="1"/>
  <c r="S2" i="1"/>
  <c r="R2" i="1"/>
  <c r="Q2" i="1"/>
  <c r="S30" i="1"/>
  <c r="R30" i="1"/>
  <c r="Q30" i="1"/>
  <c r="S14" i="1"/>
  <c r="R14" i="1"/>
  <c r="Q14" i="1"/>
  <c r="S24" i="1"/>
  <c r="R24" i="1"/>
  <c r="Q24" i="1"/>
  <c r="S32" i="1"/>
  <c r="R32" i="1"/>
  <c r="Q32" i="1"/>
  <c r="S51" i="1"/>
  <c r="R51" i="1"/>
  <c r="Q51" i="1"/>
  <c r="S64" i="1"/>
  <c r="R64" i="1"/>
  <c r="Q64" i="1"/>
  <c r="S9" i="1"/>
  <c r="R9" i="1"/>
  <c r="Q9" i="1"/>
  <c r="S44" i="1"/>
  <c r="R44" i="1"/>
  <c r="Q44" i="1"/>
  <c r="S36" i="1"/>
  <c r="R36" i="1"/>
  <c r="Q36" i="1"/>
  <c r="S58" i="1"/>
  <c r="R58" i="1"/>
  <c r="Q58" i="1"/>
  <c r="S34" i="1"/>
  <c r="R34" i="1"/>
  <c r="Q34" i="1"/>
  <c r="S49" i="1"/>
  <c r="R49" i="1"/>
  <c r="Q49" i="1"/>
  <c r="S46" i="1"/>
  <c r="R46" i="1"/>
  <c r="Q46" i="1"/>
  <c r="S66" i="1"/>
  <c r="R66" i="1"/>
  <c r="Q66" i="1"/>
  <c r="S40" i="1"/>
  <c r="R40" i="1"/>
  <c r="Q40" i="1"/>
  <c r="S82" i="1"/>
  <c r="R82" i="1"/>
  <c r="Q82" i="1"/>
  <c r="S17" i="1"/>
  <c r="R17" i="1"/>
  <c r="Q17" i="1"/>
  <c r="S41" i="1"/>
  <c r="R41" i="1"/>
  <c r="Q41" i="1"/>
  <c r="V42" i="1"/>
  <c r="V53" i="1"/>
  <c r="V52" i="1"/>
  <c r="V63" i="1"/>
  <c r="W63" i="1"/>
  <c r="X63" i="1"/>
  <c r="V40" i="1"/>
  <c r="W40" i="1"/>
  <c r="X40" i="1"/>
  <c r="V14" i="1"/>
  <c r="V23" i="2"/>
  <c r="W23" i="2"/>
  <c r="V16" i="2"/>
  <c r="W16" i="2"/>
  <c r="V9" i="2"/>
  <c r="W9" i="2"/>
  <c r="V8" i="2"/>
  <c r="W8" i="2"/>
  <c r="X8" i="2"/>
  <c r="V6" i="2"/>
  <c r="W6" i="2"/>
  <c r="M13" i="5"/>
  <c r="V29" i="1"/>
  <c r="W29" i="1"/>
  <c r="V14" i="2"/>
  <c r="W14" i="2"/>
  <c r="V41" i="1"/>
  <c r="V27" i="2"/>
  <c r="V77" i="1"/>
  <c r="W77" i="1"/>
  <c r="M21" i="4"/>
  <c r="V64" i="1"/>
  <c r="V25" i="2"/>
  <c r="W25" i="2"/>
  <c r="V54" i="1"/>
  <c r="W54" i="1"/>
  <c r="X54" i="1"/>
  <c r="V70" i="1"/>
  <c r="W70" i="1"/>
  <c r="X70" i="1"/>
  <c r="V19" i="2"/>
  <c r="W19" i="2"/>
  <c r="X19" i="2"/>
  <c r="V68" i="1"/>
  <c r="W68" i="1"/>
  <c r="X68" i="1"/>
  <c r="V45" i="1"/>
  <c r="W45" i="1"/>
  <c r="V24" i="2"/>
  <c r="W24" i="2"/>
  <c r="M8" i="5"/>
  <c r="V80" i="1"/>
  <c r="V66" i="1"/>
  <c r="W66" i="1"/>
  <c r="V20" i="2"/>
  <c r="W20" i="2"/>
  <c r="V36" i="1"/>
  <c r="W36" i="1"/>
  <c r="V13" i="2"/>
  <c r="W13" i="2"/>
  <c r="V44" i="1"/>
  <c r="W44" i="1"/>
  <c r="V55" i="1"/>
  <c r="W55" i="1"/>
  <c r="W32" i="1"/>
  <c r="X32" i="1"/>
  <c r="W76" i="1"/>
  <c r="X76" i="1"/>
  <c r="W28" i="1"/>
  <c r="X28" i="1"/>
  <c r="W23" i="1"/>
  <c r="X23" i="1"/>
  <c r="W48" i="1"/>
  <c r="X48" i="1"/>
  <c r="W42" i="1"/>
  <c r="W20" i="1"/>
  <c r="X20" i="1"/>
  <c r="W31" i="1"/>
  <c r="X31" i="1"/>
  <c r="W34" i="1"/>
  <c r="X34" i="1"/>
  <c r="W62" i="1"/>
  <c r="X62" i="1"/>
  <c r="W79" i="1"/>
  <c r="X79" i="1"/>
  <c r="W35" i="1"/>
  <c r="W78" i="1"/>
  <c r="W15" i="1"/>
  <c r="W64" i="1"/>
  <c r="W51" i="1"/>
  <c r="X51" i="1"/>
  <c r="W56" i="1"/>
  <c r="M79" i="4"/>
  <c r="W47" i="1"/>
  <c r="X47" i="1"/>
  <c r="W46" i="1"/>
  <c r="W75" i="1"/>
  <c r="M73" i="4"/>
  <c r="W10" i="1"/>
  <c r="M89" i="4"/>
  <c r="W4" i="1"/>
  <c r="V5" i="1"/>
  <c r="W5" i="1"/>
  <c r="M39" i="4"/>
  <c r="W9" i="1"/>
  <c r="X9" i="1"/>
  <c r="W41" i="1"/>
  <c r="W61" i="1"/>
  <c r="W49" i="1"/>
  <c r="M37" i="4"/>
  <c r="W50" i="1"/>
  <c r="W39" i="1"/>
  <c r="M58" i="4"/>
  <c r="W81" i="1"/>
  <c r="W72" i="1"/>
  <c r="W83" i="1"/>
  <c r="M65" i="4"/>
  <c r="W18" i="2"/>
  <c r="X18" i="2"/>
  <c r="V15" i="2"/>
  <c r="W15" i="2"/>
  <c r="V69" i="1"/>
  <c r="W69" i="1"/>
  <c r="V37" i="1"/>
  <c r="W37" i="1"/>
  <c r="V3" i="1"/>
  <c r="W3" i="1"/>
  <c r="M25" i="4"/>
  <c r="V2" i="1"/>
  <c r="W2" i="1"/>
  <c r="M50" i="4"/>
  <c r="W22" i="2"/>
  <c r="X22" i="2"/>
  <c r="V59" i="1"/>
  <c r="W59" i="1"/>
  <c r="V43" i="1"/>
  <c r="W43" i="1"/>
  <c r="V25" i="1"/>
  <c r="W25" i="1"/>
  <c r="M49" i="4"/>
  <c r="V16" i="1"/>
  <c r="W16" i="1"/>
  <c r="M28" i="4"/>
  <c r="W17" i="1"/>
  <c r="X42" i="1"/>
  <c r="W7" i="1"/>
  <c r="W13" i="1"/>
  <c r="W21" i="1"/>
  <c r="M30" i="4"/>
  <c r="W11" i="1"/>
  <c r="X64" i="1"/>
  <c r="W33" i="1"/>
  <c r="W27" i="1"/>
  <c r="W18" i="1"/>
  <c r="M88" i="4"/>
  <c r="W38" i="1"/>
  <c r="M61" i="4"/>
  <c r="W57" i="1"/>
  <c r="M63" i="4"/>
  <c r="W30" i="1"/>
  <c r="Q84" i="1"/>
  <c r="U84" i="1"/>
  <c r="R84" i="1"/>
  <c r="P84" i="1"/>
  <c r="T84" i="1"/>
  <c r="V84" i="1"/>
  <c r="S84" i="1"/>
  <c r="V65" i="1"/>
  <c r="W65" i="1"/>
  <c r="W85" i="1"/>
  <c r="W58" i="1"/>
  <c r="W19" i="1"/>
  <c r="V4" i="2"/>
  <c r="W4" i="2"/>
  <c r="M26" i="5"/>
  <c r="V12" i="1"/>
  <c r="W12" i="1"/>
  <c r="M20" i="4"/>
  <c r="V60" i="1"/>
  <c r="W60" i="1"/>
  <c r="V82" i="1"/>
  <c r="W82" i="1"/>
  <c r="M31" i="4"/>
  <c r="V67" i="1"/>
  <c r="W67" i="1"/>
  <c r="V17" i="2"/>
  <c r="W17" i="2"/>
  <c r="V21" i="2"/>
  <c r="W21" i="2"/>
  <c r="V7" i="2"/>
  <c r="W7" i="2"/>
  <c r="X7" i="2"/>
  <c r="W73" i="1"/>
  <c r="W52" i="1"/>
  <c r="W53" i="1"/>
  <c r="M38" i="4"/>
  <c r="V24" i="1"/>
  <c r="W24" i="1"/>
  <c r="W8" i="1"/>
  <c r="V26" i="1"/>
  <c r="W26" i="1"/>
  <c r="M8" i="4"/>
  <c r="W80" i="1"/>
  <c r="W22" i="1"/>
  <c r="X28" i="2"/>
  <c r="W3" i="2"/>
  <c r="X3" i="2"/>
  <c r="W27" i="2"/>
  <c r="W2" i="2"/>
  <c r="W11" i="2"/>
  <c r="W10" i="2"/>
  <c r="X10" i="2"/>
  <c r="W26" i="2"/>
  <c r="W14" i="1"/>
  <c r="M14" i="4"/>
  <c r="M17" i="4"/>
  <c r="M11" i="4"/>
  <c r="M56" i="4"/>
  <c r="M43" i="4"/>
  <c r="M23" i="4"/>
  <c r="M51" i="4"/>
  <c r="M87" i="4"/>
  <c r="M60" i="4"/>
  <c r="M80" i="4"/>
  <c r="M24" i="4"/>
  <c r="M82" i="4"/>
  <c r="M9" i="4"/>
  <c r="M29" i="5"/>
  <c r="M34" i="5"/>
  <c r="X75" i="1"/>
  <c r="M16" i="5"/>
  <c r="X16" i="2"/>
  <c r="M12" i="5"/>
  <c r="M41" i="4"/>
  <c r="X25" i="2"/>
  <c r="M19" i="5"/>
  <c r="M59" i="4"/>
  <c r="M44" i="4"/>
  <c r="M10" i="4"/>
  <c r="X35" i="1"/>
  <c r="X72" i="1"/>
  <c r="M86" i="4"/>
  <c r="M15" i="4"/>
  <c r="X20" i="2"/>
  <c r="M15" i="5"/>
  <c r="X49" i="1"/>
  <c r="X45" i="1"/>
  <c r="X4" i="1"/>
  <c r="M13" i="4"/>
  <c r="M47" i="4"/>
  <c r="M16" i="4"/>
  <c r="X39" i="1"/>
  <c r="M62" i="4"/>
  <c r="M64" i="4"/>
  <c r="M42" i="4"/>
  <c r="M48" i="4"/>
  <c r="M83" i="4"/>
  <c r="M71" i="4"/>
  <c r="M90" i="4"/>
  <c r="M12" i="4"/>
  <c r="M78" i="4"/>
  <c r="M69" i="4"/>
  <c r="M70" i="4"/>
  <c r="M77" i="4"/>
  <c r="M40" i="4"/>
  <c r="M74" i="4"/>
  <c r="M34" i="4"/>
  <c r="M27" i="4"/>
  <c r="M84" i="4"/>
  <c r="M72" i="4"/>
  <c r="M76" i="4"/>
  <c r="M45" i="4"/>
  <c r="M35" i="4"/>
  <c r="M68" i="4"/>
  <c r="M81" i="4"/>
  <c r="M85" i="4"/>
  <c r="M32" i="4"/>
  <c r="M54" i="4"/>
  <c r="M33" i="4"/>
  <c r="M36" i="4"/>
  <c r="M67" i="4"/>
  <c r="M29" i="4"/>
  <c r="M66" i="4"/>
  <c r="M75" i="4"/>
  <c r="X50" i="1"/>
  <c r="X29" i="1"/>
  <c r="X46" i="1"/>
  <c r="X41" i="1"/>
  <c r="X17" i="1"/>
  <c r="X30" i="1"/>
  <c r="X26" i="2"/>
  <c r="M11" i="5"/>
  <c r="X78" i="1"/>
  <c r="X43" i="1"/>
  <c r="M52" i="4"/>
  <c r="X58" i="1"/>
  <c r="M57" i="4"/>
  <c r="X85" i="1"/>
  <c r="X77" i="1"/>
  <c r="X66" i="1"/>
  <c r="M55" i="4"/>
  <c r="X55" i="1"/>
  <c r="M7" i="4"/>
  <c r="X8" i="1"/>
  <c r="M18" i="4"/>
  <c r="X81" i="1"/>
  <c r="X61" i="1"/>
  <c r="X10" i="1"/>
  <c r="X56" i="1"/>
  <c r="X36" i="1"/>
  <c r="M22" i="4"/>
  <c r="X80" i="1"/>
  <c r="M19" i="4"/>
  <c r="X24" i="1"/>
  <c r="M26" i="4"/>
  <c r="X69" i="1"/>
  <c r="X44" i="1"/>
  <c r="W84" i="1"/>
  <c r="M46" i="4"/>
  <c r="M33" i="5"/>
  <c r="X65" i="1"/>
  <c r="M35" i="5"/>
  <c r="M32" i="5"/>
  <c r="X59" i="1"/>
  <c r="X21" i="2"/>
  <c r="M28" i="5"/>
  <c r="X5" i="1"/>
  <c r="X67" i="1"/>
  <c r="X7" i="1"/>
  <c r="X82" i="1"/>
  <c r="X12" i="1"/>
  <c r="X3" i="1"/>
  <c r="X11" i="1"/>
  <c r="X57" i="1"/>
  <c r="X33" i="1"/>
  <c r="X21" i="1"/>
  <c r="X14" i="1"/>
  <c r="X19" i="1"/>
  <c r="X26" i="1"/>
  <c r="X17" i="2"/>
  <c r="M22" i="5"/>
  <c r="X73" i="1"/>
  <c r="X52" i="1"/>
  <c r="X2" i="1"/>
  <c r="X53" i="1"/>
  <c r="X60" i="1"/>
  <c r="X37" i="1"/>
  <c r="X22" i="1"/>
  <c r="M10" i="5"/>
  <c r="X4" i="2"/>
  <c r="M20" i="5"/>
  <c r="X2" i="2"/>
  <c r="M23" i="5"/>
  <c r="M36" i="5"/>
  <c r="X24" i="2"/>
  <c r="X23" i="2"/>
  <c r="M21" i="5"/>
  <c r="M9" i="5"/>
  <c r="X11" i="2"/>
  <c r="M17" i="5"/>
  <c r="M7" i="5"/>
  <c r="X27" i="2"/>
  <c r="X6" i="2"/>
  <c r="M24" i="5"/>
  <c r="X9" i="2"/>
  <c r="M31" i="5"/>
  <c r="X15" i="2"/>
  <c r="M18" i="5"/>
  <c r="X13" i="2"/>
  <c r="M27" i="5"/>
  <c r="X14" i="2"/>
  <c r="M30" i="5"/>
  <c r="X16" i="1"/>
  <c r="A20" i="5"/>
  <c r="A26" i="5"/>
  <c r="A8" i="5"/>
  <c r="A36" i="5"/>
  <c r="A40" i="5"/>
  <c r="A39" i="5"/>
  <c r="A37" i="5"/>
  <c r="A7" i="5"/>
  <c r="A35" i="5"/>
  <c r="A38" i="5"/>
  <c r="A17" i="5"/>
  <c r="A16" i="5"/>
  <c r="A28" i="5"/>
  <c r="A13" i="5"/>
  <c r="A12" i="5"/>
  <c r="A31" i="5"/>
  <c r="A25" i="5"/>
  <c r="A19" i="5"/>
  <c r="A21" i="5"/>
  <c r="A34" i="5"/>
  <c r="A30" i="5"/>
  <c r="A29" i="5"/>
  <c r="A15" i="5"/>
  <c r="A11" i="5"/>
  <c r="A10" i="5"/>
  <c r="A14" i="5"/>
  <c r="A27" i="5"/>
  <c r="A18" i="5"/>
  <c r="A33" i="5"/>
  <c r="A23" i="5"/>
  <c r="A32" i="5"/>
  <c r="A22" i="5"/>
  <c r="A24" i="5"/>
  <c r="A9" i="5"/>
  <c r="M53" i="4"/>
  <c r="A45" i="4"/>
  <c r="X84" i="1"/>
  <c r="A62" i="4"/>
  <c r="A54" i="4"/>
  <c r="A41" i="4"/>
  <c r="A66" i="4"/>
  <c r="A46" i="4"/>
  <c r="A37" i="4"/>
  <c r="A34" i="4"/>
  <c r="A50" i="4"/>
  <c r="A92" i="4"/>
  <c r="A16" i="4"/>
  <c r="A71" i="4"/>
  <c r="A74" i="4"/>
  <c r="A36" i="4"/>
  <c r="A12" i="4"/>
  <c r="A8" i="4"/>
  <c r="A93" i="4"/>
  <c r="A51" i="4"/>
  <c r="A55" i="4"/>
  <c r="A29" i="4"/>
  <c r="A25" i="4"/>
  <c r="A79" i="4"/>
  <c r="A35" i="4"/>
  <c r="A11" i="4"/>
  <c r="A94" i="4"/>
  <c r="A58" i="4"/>
  <c r="A40" i="4"/>
  <c r="A81" i="4"/>
  <c r="A24" i="4"/>
  <c r="A75" i="4"/>
  <c r="A53" i="4"/>
  <c r="A78" i="4"/>
  <c r="A85" i="4"/>
  <c r="A87" i="4"/>
  <c r="A17" i="4"/>
  <c r="A26" i="4"/>
  <c r="A22" i="4"/>
  <c r="A9" i="4"/>
  <c r="A21" i="4"/>
  <c r="A90" i="4"/>
  <c r="A59" i="4"/>
  <c r="A67" i="4"/>
  <c r="A52" i="4"/>
  <c r="A15" i="4"/>
  <c r="A84" i="4"/>
  <c r="A44" i="4"/>
  <c r="A49" i="4"/>
  <c r="A63" i="4"/>
  <c r="A57" i="4"/>
  <c r="A83" i="4"/>
  <c r="A80" i="4"/>
  <c r="A23" i="4"/>
  <c r="A20" i="4"/>
  <c r="A70" i="4"/>
  <c r="A72" i="4"/>
  <c r="A73" i="4"/>
  <c r="A18" i="4"/>
  <c r="A86" i="4"/>
  <c r="A77" i="4"/>
  <c r="A14" i="4"/>
  <c r="A13" i="4"/>
  <c r="A19" i="4"/>
  <c r="A56" i="4"/>
  <c r="A48" i="4"/>
  <c r="A65" i="4"/>
  <c r="A82" i="4"/>
  <c r="A33" i="4"/>
  <c r="A88" i="4"/>
  <c r="A43" i="4"/>
  <c r="A60" i="4"/>
  <c r="A27" i="4"/>
  <c r="A68" i="4"/>
  <c r="A91" i="4"/>
  <c r="A47" i="4"/>
  <c r="A38" i="4"/>
  <c r="A76" i="4"/>
  <c r="A30" i="4"/>
  <c r="A39" i="4"/>
  <c r="A32" i="4"/>
  <c r="A7" i="4"/>
  <c r="A10" i="4"/>
  <c r="A42" i="4"/>
  <c r="A64" i="4"/>
  <c r="A69" i="4"/>
  <c r="A61" i="4"/>
  <c r="A89" i="4"/>
  <c r="A31" i="4"/>
  <c r="A28" i="4"/>
</calcChain>
</file>

<file path=xl/sharedStrings.xml><?xml version="1.0" encoding="utf-8"?>
<sst xmlns="http://schemas.openxmlformats.org/spreadsheetml/2006/main" count="553" uniqueCount="177">
  <si>
    <t>Taxi</t>
  </si>
  <si>
    <t>Telesport</t>
  </si>
  <si>
    <t>Navn</t>
  </si>
  <si>
    <t>Bedrift</t>
  </si>
  <si>
    <t>Klasse</t>
  </si>
  <si>
    <t>1.</t>
  </si>
  <si>
    <t>2.</t>
  </si>
  <si>
    <t>3.</t>
  </si>
  <si>
    <t>4.</t>
  </si>
  <si>
    <t>Lisensnr</t>
  </si>
  <si>
    <t>Kontroll</t>
  </si>
  <si>
    <t>Gjennomsnitt stevne</t>
  </si>
  <si>
    <t>Gjennomsnitt serier</t>
  </si>
  <si>
    <t>5.</t>
  </si>
  <si>
    <t>Gjennom-snitt 5 beste</t>
  </si>
  <si>
    <t>Er ute</t>
  </si>
  <si>
    <t>5 beste</t>
  </si>
  <si>
    <t>Gj.snitt</t>
  </si>
  <si>
    <t>er ute</t>
  </si>
  <si>
    <t>Tide</t>
  </si>
  <si>
    <t>Sandsli</t>
  </si>
  <si>
    <t>Bg.  Kommune</t>
  </si>
  <si>
    <t>Haukeland Sykehus</t>
  </si>
  <si>
    <t>Bergen Kommune</t>
  </si>
  <si>
    <t>Frekhaug Stål</t>
  </si>
  <si>
    <t>BKK</t>
  </si>
  <si>
    <t xml:space="preserve">Gjennomsnitt  5 beste stevner  </t>
  </si>
  <si>
    <t>CSC</t>
  </si>
  <si>
    <t>Beste gjennom
snitt</t>
  </si>
  <si>
    <t>BM</t>
  </si>
  <si>
    <t>Blåkors</t>
  </si>
  <si>
    <t>Framo</t>
  </si>
  <si>
    <t>Bg. kommune</t>
  </si>
  <si>
    <t>Statoil</t>
  </si>
  <si>
    <t>Helge Alfheim</t>
  </si>
  <si>
    <t>Geir Amundsen</t>
  </si>
  <si>
    <t>Vidar Andvik</t>
  </si>
  <si>
    <t>Egil Bergo</t>
  </si>
  <si>
    <t>Martin Bjørke</t>
  </si>
  <si>
    <t>Jan Eileng</t>
  </si>
  <si>
    <t>Kurt Ekanger</t>
  </si>
  <si>
    <t>Bjørn Fjæreide</t>
  </si>
  <si>
    <t>Kjell Fonn</t>
  </si>
  <si>
    <t>Jan Fosse</t>
  </si>
  <si>
    <t>Olav Gladheim</t>
  </si>
  <si>
    <t>Jens Grimsgaard</t>
  </si>
  <si>
    <t>Dag Hafstad</t>
  </si>
  <si>
    <t>Erik Halvorsen</t>
  </si>
  <si>
    <t>Kenneth Haukås</t>
  </si>
  <si>
    <t>Kenneth Higraff</t>
  </si>
  <si>
    <t>Jon Hjartholm</t>
  </si>
  <si>
    <t>Rolf Hjøllo</t>
  </si>
  <si>
    <t>Kenneth Hodel-Olsen</t>
  </si>
  <si>
    <t>Geir Holand</t>
  </si>
  <si>
    <t>Bård Horgen</t>
  </si>
  <si>
    <t>Terje Håland</t>
  </si>
  <si>
    <t>Remy Jansen</t>
  </si>
  <si>
    <t>Tore Jansen</t>
  </si>
  <si>
    <t>Terje Jenssen</t>
  </si>
  <si>
    <t>Frode Johannsen</t>
  </si>
  <si>
    <t>Kjell O. Johnsen</t>
  </si>
  <si>
    <t>Kristian Johnsen</t>
  </si>
  <si>
    <t>Ole M. Johnsen</t>
  </si>
  <si>
    <t>Trond Kleiveland</t>
  </si>
  <si>
    <t>Mark Knowles</t>
  </si>
  <si>
    <t>Jan Åge Knutsen</t>
  </si>
  <si>
    <t>Kjell Kolltveit</t>
  </si>
  <si>
    <t>Roald Kvalvaag</t>
  </si>
  <si>
    <t>Brian Lloyd</t>
  </si>
  <si>
    <t>Bjarte Lygre</t>
  </si>
  <si>
    <t>Andre Lyngset</t>
  </si>
  <si>
    <t>Jørgen Lønne</t>
  </si>
  <si>
    <t>Bård Midtbø</t>
  </si>
  <si>
    <t>Jan Erik Nilsen</t>
  </si>
  <si>
    <t>Asle Nordbø</t>
  </si>
  <si>
    <t>Stefan Palmèr</t>
  </si>
  <si>
    <t>Per A. Rasmussen</t>
  </si>
  <si>
    <t>Frank Rolland</t>
  </si>
  <si>
    <t>Kjell Rossland</t>
  </si>
  <si>
    <t>Tom Samuelsen</t>
  </si>
  <si>
    <t>Terje Sivertsen</t>
  </si>
  <si>
    <t>Erik Skagen</t>
  </si>
  <si>
    <t>Mark A. Soddano</t>
  </si>
  <si>
    <t>Eirik Strandenes</t>
  </si>
  <si>
    <t>John Strandenes</t>
  </si>
  <si>
    <t>Terje Strandtun</t>
  </si>
  <si>
    <t>Bjørn Størksen</t>
  </si>
  <si>
    <t>Kjell Helge Svellingen</t>
  </si>
  <si>
    <t>Raymond Takle</t>
  </si>
  <si>
    <t>Svein M. Takvam</t>
  </si>
  <si>
    <t>Geir Tellnes</t>
  </si>
  <si>
    <t>Oddbjørn Tolo</t>
  </si>
  <si>
    <t>Oddvar Veum</t>
  </si>
  <si>
    <t>Urban Østman</t>
  </si>
  <si>
    <t>Anne Bjørlykke</t>
  </si>
  <si>
    <t>Ann Olene Boge</t>
  </si>
  <si>
    <t>Kristin Hovland</t>
  </si>
  <si>
    <t>Bente Husa</t>
  </si>
  <si>
    <t>Nina Jorde</t>
  </si>
  <si>
    <t>Målfrid Mehl</t>
  </si>
  <si>
    <t>Sonja Mugge</t>
  </si>
  <si>
    <t>Hege Nilsen</t>
  </si>
  <si>
    <t>Kjersti Rognli</t>
  </si>
  <si>
    <t>Torborg Sjo</t>
  </si>
  <si>
    <t>Pippi Steen</t>
  </si>
  <si>
    <t>Alice C. Sundal</t>
  </si>
  <si>
    <t>Gro Syvertsen</t>
  </si>
  <si>
    <t>Caverion</t>
  </si>
  <si>
    <t>Ove Lyngved</t>
  </si>
  <si>
    <t>Maril Hella</t>
  </si>
  <si>
    <t>DB Schenker</t>
  </si>
  <si>
    <t>Tryg</t>
  </si>
  <si>
    <t>Rolls-Royce</t>
  </si>
  <si>
    <t>OneCoTechnologies</t>
  </si>
  <si>
    <t>DnB</t>
  </si>
  <si>
    <t>DNB</t>
  </si>
  <si>
    <t>Blåkors Alliansen</t>
  </si>
  <si>
    <t>Erik Alræk</t>
  </si>
  <si>
    <t>Frode Tvedt</t>
  </si>
  <si>
    <t>Posten</t>
  </si>
  <si>
    <t xml:space="preserve">  </t>
  </si>
  <si>
    <t>Christian S Monsen</t>
  </si>
  <si>
    <t>Kari Sørensen</t>
  </si>
  <si>
    <t>Kari Rasmussen</t>
  </si>
  <si>
    <t>Katrine B Steen</t>
  </si>
  <si>
    <t>Helge Tom Hansen</t>
  </si>
  <si>
    <t>Alexander Larsen</t>
  </si>
  <si>
    <t>Pine Recordings</t>
  </si>
  <si>
    <t>Ørjan Landro</t>
  </si>
  <si>
    <t>Kristian Utåker</t>
  </si>
  <si>
    <t>Svein Oppedal</t>
  </si>
  <si>
    <t>Morten Pedersen</t>
  </si>
  <si>
    <t>Utdanningsforbundet</t>
  </si>
  <si>
    <t>Karen Hopsdal</t>
  </si>
  <si>
    <t>Lill Haug</t>
  </si>
  <si>
    <t>HSI</t>
  </si>
  <si>
    <t>Bg. Kommune</t>
  </si>
  <si>
    <t>MMO Aker Solution</t>
  </si>
  <si>
    <t>Yngve Urdal</t>
  </si>
  <si>
    <t>Stig Kjær</t>
  </si>
  <si>
    <t>Brødrene Dahl</t>
  </si>
  <si>
    <t>Bjarte Berntsen</t>
  </si>
  <si>
    <t>Svein M. Solberg</t>
  </si>
  <si>
    <t>Ingelinn Lønne</t>
  </si>
  <si>
    <t>Oddmund Hodnekvam</t>
  </si>
  <si>
    <t>Lars Martin Palmèr</t>
  </si>
  <si>
    <t>Andre Svendsen</t>
  </si>
  <si>
    <t>Reno</t>
  </si>
  <si>
    <t>Kenan Totland</t>
  </si>
  <si>
    <t>Donar</t>
  </si>
  <si>
    <t>Sylvia Ingebrigtsen</t>
  </si>
  <si>
    <t>Bodhild Engebretsen</t>
  </si>
  <si>
    <t>Lasse Ingebrigtsen</t>
  </si>
  <si>
    <t>Utvalget</t>
  </si>
  <si>
    <t>Camilla Heggland</t>
  </si>
  <si>
    <t>Kaharajago</t>
  </si>
  <si>
    <t>Bente Alfheim</t>
  </si>
  <si>
    <t>Ingrid Stuik</t>
  </si>
  <si>
    <t>Marianne Knutsen</t>
  </si>
  <si>
    <t>Schenker</t>
  </si>
  <si>
    <t>Anne Therese Sandven</t>
  </si>
  <si>
    <t>Hege Lund</t>
  </si>
  <si>
    <t>Ågot Leirvik</t>
  </si>
  <si>
    <t>BYLAGSUTTAK 2019/2020</t>
  </si>
  <si>
    <t>Utvalg</t>
  </si>
  <si>
    <t>Bykampen spilles i Gdansk 25/4-2020</t>
  </si>
  <si>
    <t>Charlotte Strømsnes</t>
  </si>
  <si>
    <t>Emil Marøy</t>
  </si>
  <si>
    <t>GT Gunners</t>
  </si>
  <si>
    <t>Preben Mortensen</t>
  </si>
  <si>
    <t>Kjartan Juvik</t>
  </si>
  <si>
    <t>Miles</t>
  </si>
  <si>
    <t>Alf Heine Sandven</t>
  </si>
  <si>
    <t>Coopen</t>
  </si>
  <si>
    <t>Lars Myklebust</t>
  </si>
  <si>
    <t>Damer - etter 7 stevner (av 8)</t>
  </si>
  <si>
    <t>Herrer - etter 7 stevner (av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</si>
</sst>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/m/yy"/>
  </numFmts>
  <fonts count="2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24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2"/>
      <color indexed="9"/>
      <name val="Arial"/>
      <family val="2"/>
    </font>
    <font>
      <sz val="12"/>
      <color theme="1"/>
      <name val="Arial"/>
      <family val="2"/>
    </font>
    <font>
      <b/>
      <sz val="11"/>
      <name val="Arial"/>
      <family val="2"/>
    </font>
    <font>
      <b/>
      <sz val="18"/>
      <color rgb="FFFF0000"/>
      <name val="Arial"/>
      <family val="2"/>
    </font>
    <font>
      <b/>
      <sz val="13"/>
      <name val="Arial"/>
      <family val="2"/>
    </font>
    <font>
      <b/>
      <sz val="14"/>
      <color rgb="FFFF0000"/>
      <name val="Arial"/>
      <family val="2"/>
    </font>
    <font>
      <b/>
      <sz val="14"/>
      <color rgb="FF0070C0"/>
      <name val="Arial"/>
      <family val="2"/>
    </font>
    <font>
      <b/>
      <sz val="11"/>
      <color theme="0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1DEFF"/>
        <bgColor indexed="64"/>
      </patternFill>
    </fill>
    <fill>
      <patternFill patternType="solid">
        <fgColor rgb="FFFEB4E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vertical="center" wrapText="1"/>
    </xf>
    <xf numFmtId="164" fontId="0" fillId="0" borderId="0" xfId="0" applyNumberFormat="1"/>
    <xf numFmtId="0" fontId="4" fillId="0" borderId="0" xfId="0" applyFont="1"/>
    <xf numFmtId="0" fontId="4" fillId="0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0" xfId="0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9" fillId="0" borderId="0" xfId="0" applyFont="1"/>
    <xf numFmtId="0" fontId="8" fillId="0" borderId="0" xfId="0" applyFont="1" applyFill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2" fillId="0" borderId="0" xfId="0" applyFont="1" applyAlignment="1">
      <alignment horizontal="center" wrapText="1"/>
    </xf>
    <xf numFmtId="0" fontId="7" fillId="0" borderId="0" xfId="0" applyFont="1" applyFill="1"/>
    <xf numFmtId="0" fontId="7" fillId="0" borderId="0" xfId="0" applyFont="1"/>
    <xf numFmtId="0" fontId="0" fillId="0" borderId="0" xfId="0" applyBorder="1"/>
    <xf numFmtId="0" fontId="0" fillId="0" borderId="0" xfId="0" applyFill="1" applyBorder="1"/>
    <xf numFmtId="2" fontId="0" fillId="0" borderId="0" xfId="0" applyNumberFormat="1"/>
    <xf numFmtId="0" fontId="2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/>
    <xf numFmtId="0" fontId="4" fillId="2" borderId="0" xfId="0" applyFont="1" applyFill="1"/>
    <xf numFmtId="0" fontId="12" fillId="0" borderId="0" xfId="0" applyFont="1" applyFill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/>
    <xf numFmtId="0" fontId="1" fillId="0" borderId="1" xfId="0" applyFont="1" applyBorder="1" applyAlignment="1">
      <alignment horizontal="right" wrapText="1"/>
    </xf>
    <xf numFmtId="0" fontId="2" fillId="0" borderId="0" xfId="0" applyFont="1"/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0" fontId="1" fillId="0" borderId="1" xfId="0" applyFont="1" applyBorder="1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6" fillId="3" borderId="0" xfId="0" applyFont="1" applyFill="1" applyAlignment="1">
      <alignment horizontal="left"/>
    </xf>
    <xf numFmtId="0" fontId="5" fillId="3" borderId="0" xfId="0" applyFont="1" applyFill="1"/>
    <xf numFmtId="0" fontId="3" fillId="3" borderId="0" xfId="0" applyFont="1" applyFill="1" applyAlignment="1">
      <alignment horizontal="right"/>
    </xf>
    <xf numFmtId="0" fontId="5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165" fontId="7" fillId="3" borderId="0" xfId="0" quotePrefix="1" applyNumberFormat="1" applyFont="1" applyFill="1" applyAlignment="1">
      <alignment horizontal="center"/>
    </xf>
    <xf numFmtId="0" fontId="7" fillId="3" borderId="0" xfId="0" applyFont="1" applyFill="1" applyAlignment="1">
      <alignment horizontal="left"/>
    </xf>
    <xf numFmtId="0" fontId="7" fillId="3" borderId="0" xfId="0" applyFont="1" applyFill="1"/>
    <xf numFmtId="0" fontId="4" fillId="3" borderId="0" xfId="0" applyFont="1" applyFill="1"/>
    <xf numFmtId="0" fontId="7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16" fontId="7" fillId="3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right"/>
    </xf>
    <xf numFmtId="0" fontId="2" fillId="3" borderId="0" xfId="0" applyFont="1" applyFill="1" applyAlignment="1">
      <alignment horizontal="center" wrapText="1"/>
    </xf>
    <xf numFmtId="0" fontId="13" fillId="0" borderId="1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right" wrapText="1"/>
    </xf>
    <xf numFmtId="0" fontId="14" fillId="3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0" fontId="13" fillId="3" borderId="0" xfId="0" applyFont="1" applyFill="1" applyBorder="1" applyAlignment="1">
      <alignment vertical="center"/>
    </xf>
    <xf numFmtId="0" fontId="13" fillId="3" borderId="0" xfId="0" applyFont="1" applyFill="1" applyAlignment="1">
      <alignment horizontal="center" vertical="center"/>
    </xf>
    <xf numFmtId="2" fontId="13" fillId="3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horizont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horizontal="center" vertical="center"/>
    </xf>
    <xf numFmtId="2" fontId="13" fillId="0" borderId="0" xfId="0" applyNumberFormat="1" applyFont="1" applyFill="1" applyAlignment="1">
      <alignment horizontal="center" vertical="center"/>
    </xf>
    <xf numFmtId="0" fontId="15" fillId="3" borderId="0" xfId="0" applyFont="1" applyFill="1" applyAlignment="1">
      <alignment horizontal="center"/>
    </xf>
    <xf numFmtId="0" fontId="15" fillId="3" borderId="0" xfId="0" applyFont="1" applyFill="1" applyAlignment="1"/>
    <xf numFmtId="0" fontId="13" fillId="0" borderId="0" xfId="0" applyFont="1" applyFill="1" applyBorder="1" applyAlignment="1">
      <alignment horizontal="center"/>
    </xf>
    <xf numFmtId="0" fontId="16" fillId="3" borderId="0" xfId="0" applyFont="1" applyFill="1" applyAlignment="1">
      <alignment horizontal="center"/>
    </xf>
    <xf numFmtId="0" fontId="13" fillId="4" borderId="0" xfId="0" applyFont="1" applyFill="1" applyBorder="1" applyAlignment="1">
      <alignment horizontal="center"/>
    </xf>
    <xf numFmtId="0" fontId="13" fillId="4" borderId="0" xfId="0" applyFont="1" applyFill="1" applyBorder="1"/>
    <xf numFmtId="0" fontId="13" fillId="4" borderId="0" xfId="0" applyFont="1" applyFill="1" applyBorder="1" applyAlignment="1">
      <alignment vertical="center"/>
    </xf>
    <xf numFmtId="0" fontId="13" fillId="4" borderId="0" xfId="0" applyFont="1" applyFill="1" applyAlignment="1">
      <alignment horizontal="center"/>
    </xf>
    <xf numFmtId="2" fontId="13" fillId="4" borderId="0" xfId="0" applyNumberFormat="1" applyFont="1" applyFill="1" applyAlignment="1">
      <alignment horizontal="center"/>
    </xf>
    <xf numFmtId="0" fontId="6" fillId="4" borderId="0" xfId="0" applyFont="1" applyFill="1" applyAlignment="1">
      <alignment horizontal="left"/>
    </xf>
    <xf numFmtId="0" fontId="5" fillId="4" borderId="0" xfId="0" applyFont="1" applyFill="1"/>
    <xf numFmtId="0" fontId="3" fillId="4" borderId="0" xfId="0" applyFont="1" applyFill="1" applyAlignment="1">
      <alignment horizontal="right"/>
    </xf>
    <xf numFmtId="0" fontId="5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7" fillId="4" borderId="0" xfId="0" applyFont="1" applyFill="1" applyAlignment="1">
      <alignment horizontal="center"/>
    </xf>
    <xf numFmtId="165" fontId="7" fillId="4" borderId="0" xfId="0" quotePrefix="1" applyNumberFormat="1" applyFont="1" applyFill="1" applyAlignment="1">
      <alignment horizontal="center"/>
    </xf>
    <xf numFmtId="0" fontId="7" fillId="4" borderId="0" xfId="0" applyFont="1" applyFill="1" applyAlignment="1">
      <alignment horizontal="left"/>
    </xf>
    <xf numFmtId="0" fontId="7" fillId="4" borderId="0" xfId="0" applyFont="1" applyFill="1"/>
    <xf numFmtId="0" fontId="4" fillId="4" borderId="0" xfId="0" applyFont="1" applyFill="1"/>
    <xf numFmtId="0" fontId="7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16" fontId="7" fillId="4" borderId="0" xfId="0" applyNumberFormat="1" applyFont="1" applyFill="1" applyAlignment="1">
      <alignment horizontal="center"/>
    </xf>
    <xf numFmtId="0" fontId="7" fillId="4" borderId="0" xfId="0" applyFont="1" applyFill="1" applyAlignment="1">
      <alignment horizontal="right"/>
    </xf>
    <xf numFmtId="0" fontId="15" fillId="4" borderId="0" xfId="0" applyFont="1" applyFill="1" applyAlignment="1">
      <alignment horizontal="center"/>
    </xf>
    <xf numFmtId="0" fontId="15" fillId="4" borderId="0" xfId="0" applyFont="1" applyFill="1" applyAlignment="1"/>
    <xf numFmtId="0" fontId="2" fillId="4" borderId="0" xfId="0" applyFont="1" applyFill="1" applyAlignment="1">
      <alignment horizontal="center" wrapText="1"/>
    </xf>
    <xf numFmtId="0" fontId="13" fillId="2" borderId="0" xfId="0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2" fontId="13" fillId="2" borderId="0" xfId="0" applyNumberFormat="1" applyFont="1" applyFill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/>
    <xf numFmtId="0" fontId="18" fillId="0" borderId="0" xfId="0" applyFont="1" applyFill="1" applyBorder="1" applyAlignment="1">
      <alignment vertical="center"/>
    </xf>
    <xf numFmtId="0" fontId="18" fillId="0" borderId="0" xfId="0" applyFont="1" applyFill="1" applyAlignment="1">
      <alignment horizontal="center"/>
    </xf>
    <xf numFmtId="2" fontId="18" fillId="0" borderId="0" xfId="0" applyNumberFormat="1" applyFont="1" applyFill="1" applyAlignment="1">
      <alignment horizontal="center"/>
    </xf>
    <xf numFmtId="0" fontId="19" fillId="0" borderId="0" xfId="0" applyFont="1" applyFill="1" applyAlignment="1">
      <alignment horizontal="center"/>
    </xf>
    <xf numFmtId="2" fontId="18" fillId="0" borderId="0" xfId="0" applyNumberFormat="1" applyFont="1" applyFill="1" applyBorder="1" applyAlignment="1">
      <alignment horizontal="center"/>
    </xf>
    <xf numFmtId="0" fontId="18" fillId="0" borderId="0" xfId="0" applyFont="1" applyBorder="1"/>
    <xf numFmtId="0" fontId="18" fillId="2" borderId="0" xfId="0" applyFont="1" applyFill="1" applyBorder="1" applyAlignment="1">
      <alignment horizontal="center"/>
    </xf>
    <xf numFmtId="0" fontId="18" fillId="2" borderId="0" xfId="0" applyFont="1" applyFill="1" applyAlignment="1">
      <alignment horizontal="center"/>
    </xf>
    <xf numFmtId="2" fontId="18" fillId="2" borderId="0" xfId="0" applyNumberFormat="1" applyFont="1" applyFill="1" applyAlignment="1">
      <alignment horizontal="center"/>
    </xf>
    <xf numFmtId="0" fontId="20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0" fontId="18" fillId="0" borderId="0" xfId="0" applyFont="1" applyFill="1" applyAlignment="1">
      <alignment horizontal="center" vertical="center"/>
    </xf>
    <xf numFmtId="2" fontId="18" fillId="0" borderId="0" xfId="0" applyNumberFormat="1" applyFont="1" applyFill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18" fillId="2" borderId="0" xfId="0" applyFont="1" applyFill="1" applyBorder="1"/>
    <xf numFmtId="0" fontId="18" fillId="2" borderId="0" xfId="0" applyFont="1" applyFill="1" applyBorder="1" applyAlignment="1">
      <alignment vertical="center"/>
    </xf>
    <xf numFmtId="0" fontId="18" fillId="2" borderId="0" xfId="0" applyFont="1" applyFill="1" applyAlignment="1">
      <alignment horizontal="center" vertical="center"/>
    </xf>
    <xf numFmtId="2" fontId="18" fillId="2" borderId="0" xfId="0" applyNumberFormat="1" applyFont="1" applyFill="1" applyAlignment="1">
      <alignment horizontal="center" vertical="center"/>
    </xf>
    <xf numFmtId="0" fontId="19" fillId="0" borderId="0" xfId="0" applyFont="1" applyFill="1"/>
    <xf numFmtId="0" fontId="13" fillId="3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81DEFF"/>
      <color rgb="FFFEB4EE"/>
      <color rgb="FFFECAF3"/>
      <color rgb="FF4BD0FF"/>
      <color rgb="FF33CAFF"/>
      <color rgb="FFFE98E8"/>
      <color rgb="FF1DC4FF"/>
      <color rgb="FFFB73E1"/>
      <color rgb="FFF17D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4"/>
  <sheetViews>
    <sheetView showGridLines="0" tabSelected="1" zoomScaleNormal="100" zoomScalePageLayoutView="90" workbookViewId="0">
      <pane ySplit="5" topLeftCell="A6" activePane="bottomLeft" state="frozen"/>
      <selection pane="bottomLeft" activeCell="A6" sqref="A6"/>
    </sheetView>
  </sheetViews>
  <sheetFormatPr baseColWidth="10" defaultColWidth="10.85546875" defaultRowHeight="15" x14ac:dyDescent="0.2"/>
  <cols>
    <col min="1" max="1" width="4.28515625" style="8" customWidth="1"/>
    <col min="2" max="2" width="23.7109375" style="6" customWidth="1"/>
    <col min="3" max="3" width="21.5703125" style="6" customWidth="1"/>
    <col min="4" max="4" width="9.7109375" style="8" customWidth="1"/>
    <col min="5" max="10" width="9.28515625" style="8" customWidth="1"/>
    <col min="11" max="11" width="9" style="8" customWidth="1"/>
    <col min="12" max="12" width="9.28515625" style="8" hidden="1" customWidth="1"/>
    <col min="13" max="13" width="10.42578125" style="8" customWidth="1"/>
    <col min="14" max="16384" width="10.85546875" style="6"/>
  </cols>
  <sheetData>
    <row r="1" spans="1:15" ht="30" x14ac:dyDescent="0.4">
      <c r="A1" s="43" t="s">
        <v>163</v>
      </c>
      <c r="B1" s="44"/>
      <c r="C1" s="45"/>
      <c r="D1" s="46"/>
      <c r="E1" s="47"/>
      <c r="F1" s="47"/>
      <c r="G1" s="73"/>
      <c r="H1" s="73" t="s">
        <v>165</v>
      </c>
      <c r="I1" s="47"/>
      <c r="J1" s="60"/>
      <c r="K1" s="47"/>
      <c r="L1" s="47"/>
      <c r="M1" s="48">
        <v>43897</v>
      </c>
    </row>
    <row r="2" spans="1:15" ht="15" customHeight="1" x14ac:dyDescent="0.35">
      <c r="A2" s="49" t="s">
        <v>26</v>
      </c>
      <c r="B2" s="50"/>
      <c r="C2" s="51"/>
      <c r="D2" s="52"/>
      <c r="E2" s="52"/>
      <c r="F2" s="52"/>
      <c r="G2" s="52"/>
      <c r="H2" s="52"/>
      <c r="I2" s="52"/>
      <c r="J2" s="52"/>
      <c r="K2" s="52"/>
      <c r="L2" s="52"/>
      <c r="M2" s="53" t="s">
        <v>120</v>
      </c>
      <c r="O2" s="61"/>
    </row>
    <row r="3" spans="1:15" ht="15" customHeight="1" x14ac:dyDescent="0.25">
      <c r="A3" s="49"/>
      <c r="B3" s="50"/>
      <c r="C3" s="51"/>
      <c r="D3" s="52"/>
      <c r="E3" s="52"/>
      <c r="F3" s="52"/>
      <c r="G3" s="52"/>
      <c r="H3" s="52"/>
      <c r="I3" s="52"/>
      <c r="J3" s="52"/>
      <c r="K3" s="52"/>
      <c r="L3" s="54"/>
      <c r="M3" s="55"/>
    </row>
    <row r="4" spans="1:15" ht="15" customHeight="1" x14ac:dyDescent="0.25">
      <c r="A4" s="49"/>
      <c r="B4" s="50"/>
      <c r="C4" s="51"/>
      <c r="D4" s="70" t="s">
        <v>30</v>
      </c>
      <c r="E4" s="70" t="s">
        <v>30</v>
      </c>
      <c r="F4" s="70" t="s">
        <v>30</v>
      </c>
      <c r="G4" s="70" t="s">
        <v>164</v>
      </c>
      <c r="H4" s="70" t="s">
        <v>30</v>
      </c>
      <c r="I4" s="70" t="s">
        <v>30</v>
      </c>
      <c r="J4" s="70" t="s">
        <v>30</v>
      </c>
      <c r="K4" s="70" t="s">
        <v>29</v>
      </c>
      <c r="L4" s="70" t="s">
        <v>29</v>
      </c>
      <c r="M4" s="71" t="s">
        <v>17</v>
      </c>
    </row>
    <row r="5" spans="1:15" ht="15" customHeight="1" x14ac:dyDescent="0.25">
      <c r="A5" s="49" t="s">
        <v>176</v>
      </c>
      <c r="B5" s="50"/>
      <c r="C5" s="51"/>
      <c r="D5" s="56" t="s">
        <v>20</v>
      </c>
      <c r="E5" s="56" t="s">
        <v>20</v>
      </c>
      <c r="F5" s="56" t="s">
        <v>20</v>
      </c>
      <c r="G5" s="56" t="s">
        <v>20</v>
      </c>
      <c r="H5" s="56" t="s">
        <v>20</v>
      </c>
      <c r="I5" s="56" t="s">
        <v>20</v>
      </c>
      <c r="J5" s="56" t="s">
        <v>20</v>
      </c>
      <c r="K5" s="56" t="s">
        <v>20</v>
      </c>
      <c r="L5" s="56" t="s">
        <v>20</v>
      </c>
      <c r="M5" s="52" t="s">
        <v>16</v>
      </c>
    </row>
    <row r="6" spans="1:15" ht="15" customHeight="1" x14ac:dyDescent="0.2"/>
    <row r="7" spans="1:15" ht="14.1" customHeight="1" x14ac:dyDescent="0.25">
      <c r="A7" s="62">
        <f t="shared" ref="A7:A38" si="0">RANK(M7,M$7:M$94,0)</f>
        <v>1</v>
      </c>
      <c r="B7" s="63" t="s">
        <v>82</v>
      </c>
      <c r="C7" s="63" t="s">
        <v>0</v>
      </c>
      <c r="D7" s="64">
        <f>VLOOKUP($B7,'Data herrer'!$A$2:$W$86,5,FALSE)</f>
        <v>1168</v>
      </c>
      <c r="E7" s="64">
        <f>VLOOKUP($B7,'Data herrer'!$A$2:$W$86,6,FALSE)</f>
        <v>1202</v>
      </c>
      <c r="F7" s="64">
        <f>VLOOKUP($B7,'Data herrer'!$A$2:$W$86,7,FALSE)</f>
        <v>1413</v>
      </c>
      <c r="G7" s="64">
        <f>VLOOKUP($B7,'Data herrer'!$A$2:$W$86,8,FALSE)</f>
        <v>1299</v>
      </c>
      <c r="H7" s="64">
        <f>VLOOKUP($B7,'Data herrer'!$A$2:$W$86,9,FALSE)</f>
        <v>1177</v>
      </c>
      <c r="I7" s="64">
        <f>VLOOKUP($B7,'Data herrer'!$A$2:$W$86,10,FALSE)</f>
        <v>1307</v>
      </c>
      <c r="J7" s="64">
        <f>VLOOKUP($B7,'Data herrer'!$A$2:$W$86,11,FALSE)</f>
        <v>1293</v>
      </c>
      <c r="K7" s="64">
        <f>VLOOKUP($B7,'Data herrer'!$A$2:$W$86,12,FALSE)</f>
        <v>0</v>
      </c>
      <c r="L7" s="64">
        <f>VLOOKUP($B7,'Data herrer'!$A$2:$W$82,13,FALSE)</f>
        <v>0</v>
      </c>
      <c r="M7" s="65">
        <f>VLOOKUP($B7,'Data herrer'!$A$2:$W$86,23,FALSE)</f>
        <v>217.13333333333333</v>
      </c>
    </row>
    <row r="8" spans="1:15" ht="14.1" customHeight="1" x14ac:dyDescent="0.25">
      <c r="A8" s="62">
        <f t="shared" si="0"/>
        <v>2</v>
      </c>
      <c r="B8" s="63" t="s">
        <v>53</v>
      </c>
      <c r="C8" s="63" t="s">
        <v>110</v>
      </c>
      <c r="D8" s="64">
        <f>VLOOKUP($B8,'Data herrer'!$A$2:$W$86,5,FALSE)</f>
        <v>1249</v>
      </c>
      <c r="E8" s="64">
        <f>VLOOKUP($B8,'Data herrer'!$A$2:$W$86,6,FALSE)</f>
        <v>1311</v>
      </c>
      <c r="F8" s="64">
        <f>VLOOKUP($B8,'Data herrer'!$A$2:$W$86,7,FALSE)</f>
        <v>1325</v>
      </c>
      <c r="G8" s="64">
        <f>VLOOKUP($B8,'Data herrer'!$A$2:$W$86,8,FALSE)</f>
        <v>1197</v>
      </c>
      <c r="H8" s="64">
        <f>VLOOKUP($B8,'Data herrer'!$A$2:$W$86,9,FALSE)</f>
        <v>1294</v>
      </c>
      <c r="I8" s="64">
        <f>VLOOKUP($B8,'Data herrer'!$A$2:$W$86,10,FALSE)</f>
        <v>1299</v>
      </c>
      <c r="J8" s="64">
        <f>VLOOKUP($B8,'Data herrer'!$A$2:$W$86,11,FALSE)</f>
        <v>1239</v>
      </c>
      <c r="K8" s="64">
        <f>VLOOKUP($B8,'Data herrer'!$A$2:$W$86,12,FALSE)</f>
        <v>0</v>
      </c>
      <c r="L8" s="64">
        <f>VLOOKUP($B8,'Data herrer'!$A$2:$W$82,13,FALSE)</f>
        <v>0</v>
      </c>
      <c r="M8" s="65">
        <f>VLOOKUP($B8,'Data herrer'!$A$2:$W$86,23,FALSE)</f>
        <v>215.93333333333331</v>
      </c>
    </row>
    <row r="9" spans="1:15" ht="14.1" customHeight="1" x14ac:dyDescent="0.25">
      <c r="A9" s="62">
        <f t="shared" si="0"/>
        <v>3</v>
      </c>
      <c r="B9" s="63" t="s">
        <v>52</v>
      </c>
      <c r="C9" s="63" t="s">
        <v>116</v>
      </c>
      <c r="D9" s="64">
        <f>VLOOKUP($B9,'Data herrer'!$A$2:$W$86,5,FALSE)</f>
        <v>1215</v>
      </c>
      <c r="E9" s="64">
        <f>VLOOKUP($B9,'Data herrer'!$A$2:$W$86,6,FALSE)</f>
        <v>1262</v>
      </c>
      <c r="F9" s="64">
        <f>VLOOKUP($B9,'Data herrer'!$A$2:$W$86,7,FALSE)</f>
        <v>1346</v>
      </c>
      <c r="G9" s="64">
        <f>VLOOKUP($B9,'Data herrer'!$A$2:$W$86,8,FALSE)</f>
        <v>0</v>
      </c>
      <c r="H9" s="64">
        <f>VLOOKUP($B9,'Data herrer'!$A$2:$W$86,9,FALSE)</f>
        <v>1220</v>
      </c>
      <c r="I9" s="64">
        <f>VLOOKUP($B9,'Data herrer'!$A$2:$W$86,10,FALSE)</f>
        <v>1246</v>
      </c>
      <c r="J9" s="64">
        <f>VLOOKUP($B9,'Data herrer'!$A$2:$W$86,11,FALSE)</f>
        <v>1293</v>
      </c>
      <c r="K9" s="64">
        <f>VLOOKUP($B9,'Data herrer'!$A$2:$W$86,12,FALSE)</f>
        <v>0</v>
      </c>
      <c r="L9" s="64">
        <f>VLOOKUP($B9,'Data herrer'!$A$2:$W$82,13,FALSE)</f>
        <v>0</v>
      </c>
      <c r="M9" s="65">
        <f>VLOOKUP($B9,'Data herrer'!$A$2:$W$86,23,FALSE)</f>
        <v>212.23333333333335</v>
      </c>
    </row>
    <row r="10" spans="1:15" ht="14.1" customHeight="1" x14ac:dyDescent="0.25">
      <c r="A10" s="62">
        <f t="shared" si="0"/>
        <v>4</v>
      </c>
      <c r="B10" s="63" t="s">
        <v>88</v>
      </c>
      <c r="C10" s="63" t="s">
        <v>116</v>
      </c>
      <c r="D10" s="64">
        <f>VLOOKUP($B10,'Data herrer'!$A$2:$W$86,5,FALSE)</f>
        <v>1249</v>
      </c>
      <c r="E10" s="64">
        <f>VLOOKUP($B10,'Data herrer'!$A$2:$W$86,6,FALSE)</f>
        <v>1142</v>
      </c>
      <c r="F10" s="64">
        <f>VLOOKUP($B10,'Data herrer'!$A$2:$W$86,7,FALSE)</f>
        <v>1365</v>
      </c>
      <c r="G10" s="64">
        <f>VLOOKUP($B10,'Data herrer'!$A$2:$W$86,8,FALSE)</f>
        <v>1334</v>
      </c>
      <c r="H10" s="64">
        <f>VLOOKUP($B10,'Data herrer'!$A$2:$W$86,9,FALSE)</f>
        <v>1232</v>
      </c>
      <c r="I10" s="64">
        <f>VLOOKUP($B10,'Data herrer'!$A$2:$W$86,10,FALSE)</f>
        <v>0</v>
      </c>
      <c r="J10" s="64">
        <f>VLOOKUP($B10,'Data herrer'!$A$2:$W$86,11,FALSE)</f>
        <v>1179</v>
      </c>
      <c r="K10" s="64">
        <f>VLOOKUP($B10,'Data herrer'!$A$2:$W$86,12,FALSE)</f>
        <v>0</v>
      </c>
      <c r="L10" s="64">
        <f>VLOOKUP($B10,'Data herrer'!$A$2:$W$82,13,FALSE)</f>
        <v>0</v>
      </c>
      <c r="M10" s="65">
        <f>VLOOKUP($B10,'Data herrer'!$A$2:$W$86,23,FALSE)</f>
        <v>211.96666666666667</v>
      </c>
    </row>
    <row r="11" spans="1:15" ht="14.1" customHeight="1" x14ac:dyDescent="0.25">
      <c r="A11" s="62">
        <f t="shared" si="0"/>
        <v>5</v>
      </c>
      <c r="B11" s="63" t="s">
        <v>152</v>
      </c>
      <c r="C11" s="63" t="s">
        <v>23</v>
      </c>
      <c r="D11" s="64">
        <f>VLOOKUP($B11,'Data herrer'!$A$2:$W$86,5,FALSE)</f>
        <v>1217</v>
      </c>
      <c r="E11" s="64">
        <f>VLOOKUP($B11,'Data herrer'!$A$2:$W$86,6,FALSE)</f>
        <v>1192</v>
      </c>
      <c r="F11" s="64">
        <f>VLOOKUP($B11,'Data herrer'!$A$2:$W$86,7,FALSE)</f>
        <v>1129</v>
      </c>
      <c r="G11" s="64">
        <f>VLOOKUP($B11,'Data herrer'!$A$2:$W$86,8,FALSE)</f>
        <v>0</v>
      </c>
      <c r="H11" s="64">
        <f>VLOOKUP($B11,'Data herrer'!$A$2:$W$86,9,FALSE)</f>
        <v>1166</v>
      </c>
      <c r="I11" s="64">
        <f>VLOOKUP($B11,'Data herrer'!$A$2:$W$86,10,FALSE)</f>
        <v>1334</v>
      </c>
      <c r="J11" s="64">
        <f>VLOOKUP($B11,'Data herrer'!$A$2:$W$86,11,FALSE)</f>
        <v>1355</v>
      </c>
      <c r="K11" s="64">
        <f>VLOOKUP($B11,'Data herrer'!$A$2:$W$86,12,FALSE)</f>
        <v>0</v>
      </c>
      <c r="L11" s="64">
        <f>VLOOKUP($B11,'Data herrer'!$A$2:$W$82,13,FALSE)</f>
        <v>0</v>
      </c>
      <c r="M11" s="65">
        <f>VLOOKUP($B11,'Data herrer'!$A$2:$W$86,23,FALSE)</f>
        <v>208.79999999999998</v>
      </c>
    </row>
    <row r="12" spans="1:15" ht="14.1" customHeight="1" x14ac:dyDescent="0.25">
      <c r="A12" s="62">
        <f t="shared" si="0"/>
        <v>6</v>
      </c>
      <c r="B12" s="63" t="s">
        <v>49</v>
      </c>
      <c r="C12" s="63" t="s">
        <v>110</v>
      </c>
      <c r="D12" s="64">
        <f>VLOOKUP($B12,'Data herrer'!$A$2:$W$86,5,FALSE)</f>
        <v>1216</v>
      </c>
      <c r="E12" s="64">
        <f>VLOOKUP($B12,'Data herrer'!$A$2:$W$86,6,FALSE)</f>
        <v>1166</v>
      </c>
      <c r="F12" s="64">
        <f>VLOOKUP($B12,'Data herrer'!$A$2:$W$86,7,FALSE)</f>
        <v>1192</v>
      </c>
      <c r="G12" s="64">
        <f>VLOOKUP($B12,'Data herrer'!$A$2:$W$86,8,FALSE)</f>
        <v>1249</v>
      </c>
      <c r="H12" s="64">
        <f>VLOOKUP($B12,'Data herrer'!$A$2:$W$86,9,FALSE)</f>
        <v>1186</v>
      </c>
      <c r="I12" s="64">
        <f>VLOOKUP($B12,'Data herrer'!$A$2:$W$86,10,FALSE)</f>
        <v>1304</v>
      </c>
      <c r="J12" s="64">
        <f>VLOOKUP($B12,'Data herrer'!$A$2:$W$86,11,FALSE)</f>
        <v>1283</v>
      </c>
      <c r="K12" s="64">
        <f>VLOOKUP($B12,'Data herrer'!$A$2:$W$86,12,FALSE)</f>
        <v>0</v>
      </c>
      <c r="L12" s="64">
        <f>VLOOKUP($B12,'Data herrer'!$A$2:$W$82,13,FALSE)</f>
        <v>0</v>
      </c>
      <c r="M12" s="65">
        <f>VLOOKUP($B12,'Data herrer'!$A$2:$W$86,23,FALSE)</f>
        <v>208.13333333333333</v>
      </c>
    </row>
    <row r="13" spans="1:15" ht="14.1" customHeight="1" x14ac:dyDescent="0.25">
      <c r="A13" s="62">
        <f t="shared" si="0"/>
        <v>7</v>
      </c>
      <c r="B13" s="63" t="s">
        <v>67</v>
      </c>
      <c r="C13" s="63" t="s">
        <v>147</v>
      </c>
      <c r="D13" s="64">
        <f>VLOOKUP($B13,'Data herrer'!$A$2:$W$86,5,FALSE)</f>
        <v>1099</v>
      </c>
      <c r="E13" s="64">
        <f>VLOOKUP($B13,'Data herrer'!$A$2:$W$86,6,FALSE)</f>
        <v>1200</v>
      </c>
      <c r="F13" s="64">
        <f>VLOOKUP($B13,'Data herrer'!$A$2:$W$86,7,FALSE)</f>
        <v>1215</v>
      </c>
      <c r="G13" s="64">
        <f>VLOOKUP($B13,'Data herrer'!$A$2:$W$86,8,FALSE)</f>
        <v>1216</v>
      </c>
      <c r="H13" s="64">
        <f>VLOOKUP($B13,'Data herrer'!$A$2:$W$86,9,FALSE)</f>
        <v>0</v>
      </c>
      <c r="I13" s="64">
        <f>VLOOKUP($B13,'Data herrer'!$A$2:$W$86,10,FALSE)</f>
        <v>1291</v>
      </c>
      <c r="J13" s="64">
        <f>VLOOKUP($B13,'Data herrer'!$A$2:$W$86,11,FALSE)</f>
        <v>1245</v>
      </c>
      <c r="K13" s="64">
        <f>VLOOKUP($B13,'Data herrer'!$A$2:$W$86,12,FALSE)</f>
        <v>0</v>
      </c>
      <c r="L13" s="64">
        <f>VLOOKUP($B13,'Data herrer'!$A$2:$W$82,13,FALSE)</f>
        <v>0</v>
      </c>
      <c r="M13" s="65">
        <f>VLOOKUP($B13,'Data herrer'!$A$2:$W$86,23,FALSE)</f>
        <v>205.56666666666669</v>
      </c>
    </row>
    <row r="14" spans="1:15" ht="14.1" customHeight="1" x14ac:dyDescent="0.25">
      <c r="A14" s="62">
        <f t="shared" si="0"/>
        <v>8</v>
      </c>
      <c r="B14" s="121" t="s">
        <v>121</v>
      </c>
      <c r="C14" s="63" t="s">
        <v>25</v>
      </c>
      <c r="D14" s="64">
        <f>VLOOKUP($B14,'Data herrer'!$A$2:$W$86,5,FALSE)</f>
        <v>1239</v>
      </c>
      <c r="E14" s="64">
        <f>VLOOKUP($B14,'Data herrer'!$A$2:$W$86,6,FALSE)</f>
        <v>1244</v>
      </c>
      <c r="F14" s="64">
        <f>VLOOKUP($B14,'Data herrer'!$A$2:$W$86,7,FALSE)</f>
        <v>969</v>
      </c>
      <c r="G14" s="64">
        <f>VLOOKUP($B14,'Data herrer'!$A$2:$W$86,8,FALSE)</f>
        <v>1131</v>
      </c>
      <c r="H14" s="64">
        <f>VLOOKUP($B14,'Data herrer'!$A$2:$W$86,9,FALSE)</f>
        <v>1245</v>
      </c>
      <c r="I14" s="64">
        <f>VLOOKUP($B14,'Data herrer'!$A$2:$W$86,10,FALSE)</f>
        <v>1230</v>
      </c>
      <c r="J14" s="64">
        <f>VLOOKUP($B14,'Data herrer'!$A$2:$W$86,11,FALSE)</f>
        <v>0</v>
      </c>
      <c r="K14" s="64">
        <f>VLOOKUP($B14,'Data herrer'!$A$2:$W$86,12,FALSE)</f>
        <v>0</v>
      </c>
      <c r="L14" s="64">
        <f>VLOOKUP($B14,'Data herrer'!$A$2:$W$82,13,FALSE)</f>
        <v>0</v>
      </c>
      <c r="M14" s="65">
        <f>VLOOKUP($B14,'Data herrer'!$A$2:$W$86,23,FALSE)</f>
        <v>202.96666666666667</v>
      </c>
    </row>
    <row r="15" spans="1:15" ht="14.1" customHeight="1" x14ac:dyDescent="0.25">
      <c r="A15" s="62">
        <f t="shared" si="0"/>
        <v>9</v>
      </c>
      <c r="B15" s="63" t="s">
        <v>108</v>
      </c>
      <c r="C15" s="63" t="s">
        <v>0</v>
      </c>
      <c r="D15" s="64">
        <f>VLOOKUP($B15,'Data herrer'!$A$2:$W$86,5,FALSE)</f>
        <v>1139</v>
      </c>
      <c r="E15" s="64">
        <f>VLOOKUP($B15,'Data herrer'!$A$2:$W$86,6,FALSE)</f>
        <v>1108</v>
      </c>
      <c r="F15" s="64">
        <f>VLOOKUP($B15,'Data herrer'!$A$2:$W$86,7,FALSE)</f>
        <v>1237</v>
      </c>
      <c r="G15" s="64">
        <f>VLOOKUP($B15,'Data herrer'!$A$2:$W$86,8,FALSE)</f>
        <v>1193</v>
      </c>
      <c r="H15" s="64">
        <f>VLOOKUP($B15,'Data herrer'!$A$2:$W$86,9,FALSE)</f>
        <v>0</v>
      </c>
      <c r="I15" s="64">
        <f>VLOOKUP($B15,'Data herrer'!$A$2:$W$86,10,FALSE)</f>
        <v>1053</v>
      </c>
      <c r="J15" s="64">
        <f>VLOOKUP($B15,'Data herrer'!$A$2:$W$86,11,FALSE)</f>
        <v>1266</v>
      </c>
      <c r="K15" s="64">
        <f>VLOOKUP($B15,'Data herrer'!$A$2:$W$86,12,FALSE)</f>
        <v>0</v>
      </c>
      <c r="L15" s="64">
        <f>VLOOKUP($B15,'Data herrer'!$A$2:$W$82,13,FALSE)</f>
        <v>0</v>
      </c>
      <c r="M15" s="65">
        <f>VLOOKUP($B15,'Data herrer'!$A$2:$W$86,23,FALSE)</f>
        <v>198.1</v>
      </c>
    </row>
    <row r="16" spans="1:15" ht="14.1" customHeight="1" x14ac:dyDescent="0.25">
      <c r="A16" s="66">
        <f t="shared" si="0"/>
        <v>10</v>
      </c>
      <c r="B16" s="67" t="s">
        <v>172</v>
      </c>
      <c r="C16" s="67" t="s">
        <v>173</v>
      </c>
      <c r="D16" s="68">
        <f>VLOOKUP($B16,'Data herrer'!$A$2:$W$86,5,FALSE)</f>
        <v>0</v>
      </c>
      <c r="E16" s="68">
        <f>VLOOKUP($B16,'Data herrer'!$A$2:$W$86,6,FALSE)</f>
        <v>1218</v>
      </c>
      <c r="F16" s="68">
        <f>VLOOKUP($B16,'Data herrer'!$A$2:$W$86,7,FALSE)</f>
        <v>1066</v>
      </c>
      <c r="G16" s="68">
        <f>VLOOKUP($B16,'Data herrer'!$A$2:$W$86,8,FALSE)</f>
        <v>1048</v>
      </c>
      <c r="H16" s="68">
        <f>VLOOKUP($B16,'Data herrer'!$A$2:$W$86,9,FALSE)</f>
        <v>1274</v>
      </c>
      <c r="I16" s="68">
        <f>VLOOKUP($B16,'Data herrer'!$A$2:$W$86,10,FALSE)</f>
        <v>1150</v>
      </c>
      <c r="J16" s="68">
        <f>VLOOKUP($B16,'Data herrer'!$A$2:$W$86,11,FALSE)</f>
        <v>1212</v>
      </c>
      <c r="K16" s="68">
        <f>VLOOKUP($B16,'Data herrer'!$A$2:$W$86,12,FALSE)</f>
        <v>0</v>
      </c>
      <c r="L16" s="68">
        <f>VLOOKUP($B16,'Data herrer'!$A$2:$W$82,13,FALSE)</f>
        <v>0</v>
      </c>
      <c r="M16" s="69">
        <f>VLOOKUP($B16,'Data herrer'!$A$2:$W$86,23,FALSE)</f>
        <v>197.33333333333334</v>
      </c>
    </row>
    <row r="17" spans="1:13" ht="15.75" x14ac:dyDescent="0.25">
      <c r="A17" s="66">
        <f t="shared" si="0"/>
        <v>11</v>
      </c>
      <c r="B17" s="67" t="s">
        <v>174</v>
      </c>
      <c r="C17" s="67" t="s">
        <v>173</v>
      </c>
      <c r="D17" s="68">
        <f>VLOOKUP($B17,'Data herrer'!$A$2:$W$86,5,FALSE)</f>
        <v>0</v>
      </c>
      <c r="E17" s="68">
        <f>VLOOKUP($B17,'Data herrer'!$A$2:$W$86,6,FALSE)</f>
        <v>1059</v>
      </c>
      <c r="F17" s="68">
        <f>VLOOKUP($B17,'Data herrer'!$A$2:$W$86,7,FALSE)</f>
        <v>1172</v>
      </c>
      <c r="G17" s="68">
        <f>VLOOKUP($B17,'Data herrer'!$A$2:$W$86,8,FALSE)</f>
        <v>1122</v>
      </c>
      <c r="H17" s="68">
        <f>VLOOKUP($B17,'Data herrer'!$A$2:$W$86,9,FALSE)</f>
        <v>1291</v>
      </c>
      <c r="I17" s="68">
        <f>VLOOKUP($B17,'Data herrer'!$A$2:$W$86,10,FALSE)</f>
        <v>0</v>
      </c>
      <c r="J17" s="68">
        <f>VLOOKUP($B17,'Data herrer'!$A$2:$W$86,11,FALSE)</f>
        <v>1217</v>
      </c>
      <c r="K17" s="68">
        <f>VLOOKUP($B17,'Data herrer'!$A$2:$W$86,12,FALSE)</f>
        <v>0</v>
      </c>
      <c r="L17" s="68">
        <f>VLOOKUP($B17,'Data herrer'!$A$2:$W$82,13,FALSE)</f>
        <v>0</v>
      </c>
      <c r="M17" s="69">
        <f>VLOOKUP($B17,'Data herrer'!$A$2:$W$86,23,FALSE)</f>
        <v>195.36666666666667</v>
      </c>
    </row>
    <row r="18" spans="1:13" ht="15.75" x14ac:dyDescent="0.25">
      <c r="A18" s="66">
        <f t="shared" si="0"/>
        <v>12</v>
      </c>
      <c r="B18" s="67" t="s">
        <v>170</v>
      </c>
      <c r="C18" s="67" t="s">
        <v>171</v>
      </c>
      <c r="D18" s="68">
        <f>VLOOKUP($B18,'Data herrer'!$A$2:$W$86,5,FALSE)</f>
        <v>0</v>
      </c>
      <c r="E18" s="68">
        <f>VLOOKUP($B18,'Data herrer'!$A$2:$W$86,6,FALSE)</f>
        <v>1075</v>
      </c>
      <c r="F18" s="68">
        <f>VLOOKUP($B18,'Data herrer'!$A$2:$W$86,7,FALSE)</f>
        <v>1204</v>
      </c>
      <c r="G18" s="68">
        <f>VLOOKUP($B18,'Data herrer'!$A$2:$W$86,8,FALSE)</f>
        <v>1151</v>
      </c>
      <c r="H18" s="68">
        <f>VLOOKUP($B18,'Data herrer'!$A$2:$W$86,9,FALSE)</f>
        <v>0</v>
      </c>
      <c r="I18" s="68">
        <f>VLOOKUP($B18,'Data herrer'!$A$2:$W$86,10,FALSE)</f>
        <v>1244</v>
      </c>
      <c r="J18" s="68">
        <f>VLOOKUP($B18,'Data herrer'!$A$2:$W$86,11,FALSE)</f>
        <v>1175</v>
      </c>
      <c r="K18" s="68">
        <f>VLOOKUP($B18,'Data herrer'!$A$2:$W$86,12,FALSE)</f>
        <v>0</v>
      </c>
      <c r="L18" s="68">
        <f>VLOOKUP($B18,'Data herrer'!$A$2:$W$82,13,FALSE)</f>
        <v>0</v>
      </c>
      <c r="M18" s="69">
        <f>VLOOKUP($B18,'Data herrer'!$A$2:$W$86,23,FALSE)</f>
        <v>194.96666666666667</v>
      </c>
    </row>
    <row r="19" spans="1:13" ht="15.75" x14ac:dyDescent="0.25">
      <c r="A19" s="66">
        <f t="shared" si="0"/>
        <v>13</v>
      </c>
      <c r="B19" s="67" t="s">
        <v>57</v>
      </c>
      <c r="C19" s="67" t="s">
        <v>0</v>
      </c>
      <c r="D19" s="68">
        <f>VLOOKUP($B19,'Data herrer'!$A$2:$W$86,5,FALSE)</f>
        <v>1124</v>
      </c>
      <c r="E19" s="68">
        <f>VLOOKUP($B19,'Data herrer'!$A$2:$W$86,6,FALSE)</f>
        <v>0</v>
      </c>
      <c r="F19" s="68">
        <f>VLOOKUP($B19,'Data herrer'!$A$2:$W$86,7,FALSE)</f>
        <v>1171</v>
      </c>
      <c r="G19" s="68">
        <f>VLOOKUP($B19,'Data herrer'!$A$2:$W$86,8,FALSE)</f>
        <v>0</v>
      </c>
      <c r="H19" s="68">
        <f>VLOOKUP($B19,'Data herrer'!$A$2:$W$86,9,FALSE)</f>
        <v>1033</v>
      </c>
      <c r="I19" s="68">
        <f>VLOOKUP($B19,'Data herrer'!$A$2:$W$86,10,FALSE)</f>
        <v>1070</v>
      </c>
      <c r="J19" s="68">
        <f>VLOOKUP($B19,'Data herrer'!$A$2:$W$86,11,FALSE)</f>
        <v>1072</v>
      </c>
      <c r="K19" s="68">
        <f>VLOOKUP($B19,'Data herrer'!$A$2:$W$86,12,FALSE)</f>
        <v>0</v>
      </c>
      <c r="L19" s="68">
        <f>VLOOKUP($B19,'Data herrer'!$A$2:$W$82,13,FALSE)</f>
        <v>0</v>
      </c>
      <c r="M19" s="69">
        <f>VLOOKUP($B19,'Data herrer'!$A$2:$W$86,23,FALSE)</f>
        <v>182.33333333333334</v>
      </c>
    </row>
    <row r="20" spans="1:13" ht="15.75" x14ac:dyDescent="0.25">
      <c r="A20" s="102">
        <f t="shared" si="0"/>
        <v>14</v>
      </c>
      <c r="B20" s="101" t="s">
        <v>54</v>
      </c>
      <c r="C20" s="101" t="s">
        <v>137</v>
      </c>
      <c r="D20" s="113">
        <f>VLOOKUP($B20,'Data herrer'!$A$2:$W$86,5,FALSE)</f>
        <v>0</v>
      </c>
      <c r="E20" s="113">
        <f>VLOOKUP($B20,'Data herrer'!$A$2:$W$86,6,FALSE)</f>
        <v>0</v>
      </c>
      <c r="F20" s="113">
        <f>VLOOKUP($B20,'Data herrer'!$A$2:$W$86,7,FALSE)</f>
        <v>0</v>
      </c>
      <c r="G20" s="113">
        <f>VLOOKUP($B20,'Data herrer'!$A$2:$W$86,8,FALSE)</f>
        <v>0</v>
      </c>
      <c r="H20" s="113">
        <f>VLOOKUP($B20,'Data herrer'!$A$2:$W$86,9,FALSE)</f>
        <v>0</v>
      </c>
      <c r="I20" s="113">
        <f>VLOOKUP($B20,'Data herrer'!$A$2:$W$86,10,FALSE)</f>
        <v>0</v>
      </c>
      <c r="J20" s="113">
        <f>VLOOKUP($B20,'Data herrer'!$A$2:$W$86,11,FALSE)</f>
        <v>0</v>
      </c>
      <c r="K20" s="113">
        <f>VLOOKUP($B20,'Data herrer'!$A$2:$W$86,12,FALSE)</f>
        <v>0</v>
      </c>
      <c r="L20" s="113">
        <f>VLOOKUP($B20,'Data herrer'!$A$2:$W$82,13,FALSE)</f>
        <v>0</v>
      </c>
      <c r="M20" s="114">
        <f>VLOOKUP($B20,'Data herrer'!$A$2:$W$86,23,FALSE)</f>
        <v>0</v>
      </c>
    </row>
    <row r="21" spans="1:13" ht="15.75" x14ac:dyDescent="0.25">
      <c r="A21" s="102">
        <f t="shared" si="0"/>
        <v>14</v>
      </c>
      <c r="B21" s="101" t="s">
        <v>80</v>
      </c>
      <c r="C21" s="101" t="s">
        <v>107</v>
      </c>
      <c r="D21" s="113">
        <f>VLOOKUP($B21,'Data herrer'!$A$2:$W$86,5,FALSE)</f>
        <v>0</v>
      </c>
      <c r="E21" s="113">
        <f>VLOOKUP($B21,'Data herrer'!$A$2:$W$86,6,FALSE)</f>
        <v>0</v>
      </c>
      <c r="F21" s="113">
        <f>VLOOKUP($B21,'Data herrer'!$A$2:$W$86,7,FALSE)</f>
        <v>0</v>
      </c>
      <c r="G21" s="113">
        <f>VLOOKUP($B21,'Data herrer'!$A$2:$W$86,8,FALSE)</f>
        <v>0</v>
      </c>
      <c r="H21" s="113">
        <f>VLOOKUP($B21,'Data herrer'!$A$2:$W$86,9,FALSE)</f>
        <v>0</v>
      </c>
      <c r="I21" s="113">
        <f>VLOOKUP($B21,'Data herrer'!$A$2:$W$86,10,FALSE)</f>
        <v>0</v>
      </c>
      <c r="J21" s="113">
        <f>VLOOKUP($B21,'Data herrer'!$A$2:$W$86,11,FALSE)</f>
        <v>0</v>
      </c>
      <c r="K21" s="113">
        <f>VLOOKUP($B21,'Data herrer'!$A$2:$W$86,12,FALSE)</f>
        <v>0</v>
      </c>
      <c r="L21" s="113">
        <f>VLOOKUP($B21,'Data herrer'!$A$2:$W$82,13,FALSE)</f>
        <v>0</v>
      </c>
      <c r="M21" s="114">
        <f>VLOOKUP($B21,'Data herrer'!$A$2:$W$86,23,FALSE)</f>
        <v>0</v>
      </c>
    </row>
    <row r="22" spans="1:13" ht="15.75" x14ac:dyDescent="0.25">
      <c r="A22" s="102">
        <f t="shared" si="0"/>
        <v>14</v>
      </c>
      <c r="B22" s="101" t="s">
        <v>169</v>
      </c>
      <c r="C22" s="101" t="s">
        <v>168</v>
      </c>
      <c r="D22" s="113">
        <f>VLOOKUP($B22,'Data herrer'!$A$2:$W$86,5,FALSE)</f>
        <v>0</v>
      </c>
      <c r="E22" s="113">
        <f>VLOOKUP($B22,'Data herrer'!$A$2:$W$86,6,FALSE)</f>
        <v>0</v>
      </c>
      <c r="F22" s="113">
        <f>VLOOKUP($B22,'Data herrer'!$A$2:$W$86,7,FALSE)</f>
        <v>0</v>
      </c>
      <c r="G22" s="113">
        <f>VLOOKUP($B22,'Data herrer'!$A$2:$W$86,8,FALSE)</f>
        <v>0</v>
      </c>
      <c r="H22" s="113">
        <f>VLOOKUP($B22,'Data herrer'!$A$2:$W$86,9,FALSE)</f>
        <v>0</v>
      </c>
      <c r="I22" s="113">
        <f>VLOOKUP($B22,'Data herrer'!$A$2:$W$86,10,FALSE)</f>
        <v>0</v>
      </c>
      <c r="J22" s="113">
        <f>VLOOKUP($B22,'Data herrer'!$A$2:$W$86,11,FALSE)</f>
        <v>0</v>
      </c>
      <c r="K22" s="113">
        <f>VLOOKUP($B22,'Data herrer'!$A$2:$W$86,12,FALSE)</f>
        <v>0</v>
      </c>
      <c r="L22" s="113">
        <f>VLOOKUP($B22,'Data herrer'!$A$2:$W$82,13,FALSE)</f>
        <v>0</v>
      </c>
      <c r="M22" s="114">
        <f>VLOOKUP($B22,'Data herrer'!$A$2:$W$86,23,FALSE)</f>
        <v>0</v>
      </c>
    </row>
    <row r="23" spans="1:13" ht="15.75" x14ac:dyDescent="0.25">
      <c r="A23" s="102">
        <f t="shared" si="0"/>
        <v>14</v>
      </c>
      <c r="B23" s="101" t="s">
        <v>167</v>
      </c>
      <c r="C23" s="101" t="s">
        <v>168</v>
      </c>
      <c r="D23" s="113">
        <f>VLOOKUP($B23,'Data herrer'!$A$2:$W$86,5,FALSE)</f>
        <v>0</v>
      </c>
      <c r="E23" s="113">
        <f>VLOOKUP($B23,'Data herrer'!$A$2:$W$86,6,FALSE)</f>
        <v>0</v>
      </c>
      <c r="F23" s="113">
        <f>VLOOKUP($B23,'Data herrer'!$A$2:$W$86,7,FALSE)</f>
        <v>0</v>
      </c>
      <c r="G23" s="113">
        <f>VLOOKUP($B23,'Data herrer'!$A$2:$W$86,8,FALSE)</f>
        <v>0</v>
      </c>
      <c r="H23" s="113">
        <f>VLOOKUP($B23,'Data herrer'!$A$2:$W$86,9,FALSE)</f>
        <v>0</v>
      </c>
      <c r="I23" s="113">
        <f>VLOOKUP($B23,'Data herrer'!$A$2:$W$86,10,FALSE)</f>
        <v>0</v>
      </c>
      <c r="J23" s="113">
        <f>VLOOKUP($B23,'Data herrer'!$A$2:$W$86,11,FALSE)</f>
        <v>0</v>
      </c>
      <c r="K23" s="113">
        <f>VLOOKUP($B23,'Data herrer'!$A$2:$W$86,12,FALSE)</f>
        <v>0</v>
      </c>
      <c r="L23" s="113">
        <f>VLOOKUP($B23,'Data herrer'!$A$2:$W$82,13,FALSE)</f>
        <v>0</v>
      </c>
      <c r="M23" s="114">
        <f>VLOOKUP($B23,'Data herrer'!$A$2:$W$86,23,FALSE)</f>
        <v>0</v>
      </c>
    </row>
    <row r="24" spans="1:13" ht="15.75" x14ac:dyDescent="0.25">
      <c r="A24" s="102">
        <f t="shared" si="0"/>
        <v>14</v>
      </c>
      <c r="B24" s="101" t="s">
        <v>34</v>
      </c>
      <c r="C24" s="101" t="s">
        <v>19</v>
      </c>
      <c r="D24" s="113">
        <f>VLOOKUP($B24,'Data herrer'!$A$2:$W$86,5,FALSE)</f>
        <v>0</v>
      </c>
      <c r="E24" s="113">
        <f>VLOOKUP($B24,'Data herrer'!$A$2:$W$86,6,FALSE)</f>
        <v>0</v>
      </c>
      <c r="F24" s="113">
        <f>VLOOKUP($B24,'Data herrer'!$A$2:$W$86,7,FALSE)</f>
        <v>0</v>
      </c>
      <c r="G24" s="113">
        <f>VLOOKUP($B24,'Data herrer'!$A$2:$W$86,8,FALSE)</f>
        <v>0</v>
      </c>
      <c r="H24" s="113">
        <f>VLOOKUP($B24,'Data herrer'!$A$2:$W$86,9,FALSE)</f>
        <v>0</v>
      </c>
      <c r="I24" s="113">
        <f>VLOOKUP($B24,'Data herrer'!$A$2:$W$86,10,FALSE)</f>
        <v>0</v>
      </c>
      <c r="J24" s="113">
        <f>VLOOKUP($B24,'Data herrer'!$A$2:$W$86,11,FALSE)</f>
        <v>0</v>
      </c>
      <c r="K24" s="113">
        <f>VLOOKUP($B24,'Data herrer'!$A$2:$W$86,12,FALSE)</f>
        <v>0</v>
      </c>
      <c r="L24" s="113">
        <f>VLOOKUP($B24,'Data herrer'!$A$2:$W$82,13,FALSE)</f>
        <v>0</v>
      </c>
      <c r="M24" s="114">
        <f>VLOOKUP($B24,'Data herrer'!$A$2:$W$86,23,FALSE)</f>
        <v>0</v>
      </c>
    </row>
    <row r="25" spans="1:13" ht="15.75" x14ac:dyDescent="0.25">
      <c r="A25" s="102">
        <f t="shared" si="0"/>
        <v>14</v>
      </c>
      <c r="B25" s="101" t="s">
        <v>70</v>
      </c>
      <c r="C25" s="101" t="s">
        <v>24</v>
      </c>
      <c r="D25" s="113">
        <f>VLOOKUP($B25,'Data herrer'!$A$2:$W$86,5,FALSE)</f>
        <v>0</v>
      </c>
      <c r="E25" s="113">
        <f>VLOOKUP($B25,'Data herrer'!$A$2:$W$86,6,FALSE)</f>
        <v>0</v>
      </c>
      <c r="F25" s="113">
        <f>VLOOKUP($B25,'Data herrer'!$A$2:$W$86,7,FALSE)</f>
        <v>0</v>
      </c>
      <c r="G25" s="113">
        <f>VLOOKUP($B25,'Data herrer'!$A$2:$W$86,8,FALSE)</f>
        <v>0</v>
      </c>
      <c r="H25" s="113">
        <f>VLOOKUP($B25,'Data herrer'!$A$2:$W$86,9,FALSE)</f>
        <v>0</v>
      </c>
      <c r="I25" s="113">
        <f>VLOOKUP($B25,'Data herrer'!$A$2:$W$86,10,FALSE)</f>
        <v>0</v>
      </c>
      <c r="J25" s="113">
        <f>VLOOKUP($B25,'Data herrer'!$A$2:$W$86,11,FALSE)</f>
        <v>0</v>
      </c>
      <c r="K25" s="113">
        <f>VLOOKUP($B25,'Data herrer'!$A$2:$W$86,12,FALSE)</f>
        <v>0</v>
      </c>
      <c r="L25" s="113">
        <f>VLOOKUP($B25,'Data herrer'!$A$2:$W$82,13,FALSE)</f>
        <v>0</v>
      </c>
      <c r="M25" s="114">
        <f>VLOOKUP($B25,'Data herrer'!$A$2:$W$86,23,FALSE)</f>
        <v>0</v>
      </c>
    </row>
    <row r="26" spans="1:13" ht="15.75" x14ac:dyDescent="0.25">
      <c r="A26" s="102">
        <f t="shared" si="0"/>
        <v>14</v>
      </c>
      <c r="B26" s="100" t="s">
        <v>118</v>
      </c>
      <c r="C26" s="101" t="s">
        <v>119</v>
      </c>
      <c r="D26" s="113">
        <f>VLOOKUP($B26,'Data herrer'!$A$2:$W$86,5,FALSE)</f>
        <v>0</v>
      </c>
      <c r="E26" s="113">
        <f>VLOOKUP($B26,'Data herrer'!$A$2:$W$86,6,FALSE)</f>
        <v>0</v>
      </c>
      <c r="F26" s="113">
        <f>VLOOKUP($B26,'Data herrer'!$A$2:$W$86,7,FALSE)</f>
        <v>0</v>
      </c>
      <c r="G26" s="113">
        <f>VLOOKUP($B26,'Data herrer'!$A$2:$W$86,8,FALSE)</f>
        <v>0</v>
      </c>
      <c r="H26" s="113">
        <f>VLOOKUP($B26,'Data herrer'!$A$2:$W$86,9,FALSE)</f>
        <v>0</v>
      </c>
      <c r="I26" s="113">
        <f>VLOOKUP($B26,'Data herrer'!$A$2:$W$86,10,FALSE)</f>
        <v>0</v>
      </c>
      <c r="J26" s="113">
        <f>VLOOKUP($B26,'Data herrer'!$A$2:$W$86,11,FALSE)</f>
        <v>0</v>
      </c>
      <c r="K26" s="113">
        <f>VLOOKUP($B26,'Data herrer'!$A$2:$W$86,12,FALSE)</f>
        <v>0</v>
      </c>
      <c r="L26" s="113">
        <f>VLOOKUP($B26,'Data herrer'!$A$2:$W$82,13,FALSE)</f>
        <v>0</v>
      </c>
      <c r="M26" s="114">
        <f>VLOOKUP($B26,'Data herrer'!$A$2:$W$86,23,FALSE)</f>
        <v>0</v>
      </c>
    </row>
    <row r="27" spans="1:13" ht="15.75" x14ac:dyDescent="0.25">
      <c r="A27" s="102">
        <f t="shared" si="0"/>
        <v>14</v>
      </c>
      <c r="B27" s="106" t="s">
        <v>141</v>
      </c>
      <c r="C27" s="101" t="s">
        <v>140</v>
      </c>
      <c r="D27" s="113">
        <f>VLOOKUP($B27,'Data herrer'!$A$2:$W$86,5,FALSE)</f>
        <v>0</v>
      </c>
      <c r="E27" s="113">
        <f>VLOOKUP($B27,'Data herrer'!$A$2:$W$86,6,FALSE)</f>
        <v>0</v>
      </c>
      <c r="F27" s="113">
        <f>VLOOKUP($B27,'Data herrer'!$A$2:$W$86,7,FALSE)</f>
        <v>0</v>
      </c>
      <c r="G27" s="113">
        <f>VLOOKUP($B27,'Data herrer'!$A$2:$W$86,8,FALSE)</f>
        <v>0</v>
      </c>
      <c r="H27" s="113">
        <f>VLOOKUP($B27,'Data herrer'!$A$2:$W$86,9,FALSE)</f>
        <v>0</v>
      </c>
      <c r="I27" s="113">
        <f>VLOOKUP($B27,'Data herrer'!$A$2:$W$86,10,FALSE)</f>
        <v>0</v>
      </c>
      <c r="J27" s="113">
        <f>VLOOKUP($B27,'Data herrer'!$A$2:$W$86,11,FALSE)</f>
        <v>0</v>
      </c>
      <c r="K27" s="113">
        <f>VLOOKUP($B27,'Data herrer'!$A$2:$W$86,12,FALSE)</f>
        <v>0</v>
      </c>
      <c r="L27" s="113">
        <f>VLOOKUP($B27,'Data herrer'!$A$2:$W$82,13,FALSE)</f>
        <v>0</v>
      </c>
      <c r="M27" s="114">
        <f>VLOOKUP($B27,'Data herrer'!$A$2:$W$86,23,FALSE)</f>
        <v>0</v>
      </c>
    </row>
    <row r="28" spans="1:13" ht="15.75" x14ac:dyDescent="0.25">
      <c r="A28" s="102">
        <f t="shared" si="0"/>
        <v>14</v>
      </c>
      <c r="B28" s="101" t="s">
        <v>37</v>
      </c>
      <c r="C28" s="101" t="s">
        <v>33</v>
      </c>
      <c r="D28" s="113">
        <f>VLOOKUP($B28,'Data herrer'!$A$2:$W$86,5,FALSE)</f>
        <v>0</v>
      </c>
      <c r="E28" s="113">
        <f>VLOOKUP($B28,'Data herrer'!$A$2:$W$86,6,FALSE)</f>
        <v>0</v>
      </c>
      <c r="F28" s="113">
        <f>VLOOKUP($B28,'Data herrer'!$A$2:$W$86,7,FALSE)</f>
        <v>0</v>
      </c>
      <c r="G28" s="113">
        <f>VLOOKUP($B28,'Data herrer'!$A$2:$W$86,8,FALSE)</f>
        <v>0</v>
      </c>
      <c r="H28" s="113">
        <f>VLOOKUP($B28,'Data herrer'!$A$2:$W$86,9,FALSE)</f>
        <v>0</v>
      </c>
      <c r="I28" s="113">
        <f>VLOOKUP($B28,'Data herrer'!$A$2:$W$86,10,FALSE)</f>
        <v>0</v>
      </c>
      <c r="J28" s="113">
        <f>VLOOKUP($B28,'Data herrer'!$A$2:$W$86,11,FALSE)</f>
        <v>0</v>
      </c>
      <c r="K28" s="113">
        <f>VLOOKUP($B28,'Data herrer'!$A$2:$W$86,12,FALSE)</f>
        <v>0</v>
      </c>
      <c r="L28" s="113">
        <f>VLOOKUP($B28,'Data herrer'!$A$2:$W$82,13,FALSE)</f>
        <v>0</v>
      </c>
      <c r="M28" s="114">
        <f>VLOOKUP($B28,'Data herrer'!$A$2:$W$86,23,FALSE)</f>
        <v>0</v>
      </c>
    </row>
    <row r="29" spans="1:13" ht="15.75" x14ac:dyDescent="0.25">
      <c r="A29" s="102">
        <f t="shared" si="0"/>
        <v>14</v>
      </c>
      <c r="B29" s="100" t="s">
        <v>145</v>
      </c>
      <c r="C29" s="101" t="s">
        <v>116</v>
      </c>
      <c r="D29" s="113">
        <f>VLOOKUP($B29,'Data herrer'!$A$2:$W$86,5,FALSE)</f>
        <v>0</v>
      </c>
      <c r="E29" s="113">
        <f>VLOOKUP($B29,'Data herrer'!$A$2:$W$86,6,FALSE)</f>
        <v>0</v>
      </c>
      <c r="F29" s="113">
        <f>VLOOKUP($B29,'Data herrer'!$A$2:$W$86,7,FALSE)</f>
        <v>0</v>
      </c>
      <c r="G29" s="113">
        <f>VLOOKUP($B29,'Data herrer'!$A$2:$W$86,8,FALSE)</f>
        <v>0</v>
      </c>
      <c r="H29" s="113">
        <f>VLOOKUP($B29,'Data herrer'!$A$2:$W$86,9,FALSE)</f>
        <v>0</v>
      </c>
      <c r="I29" s="113">
        <f>VLOOKUP($B29,'Data herrer'!$A$2:$W$86,10,FALSE)</f>
        <v>0</v>
      </c>
      <c r="J29" s="113">
        <f>VLOOKUP($B29,'Data herrer'!$A$2:$W$86,11,FALSE)</f>
        <v>0</v>
      </c>
      <c r="K29" s="113">
        <f>VLOOKUP($B29,'Data herrer'!$A$2:$W$86,12,FALSE)</f>
        <v>0</v>
      </c>
      <c r="L29" s="113">
        <f>VLOOKUP($B29,'Data herrer'!$A$2:$W$82,13,FALSE)</f>
        <v>0</v>
      </c>
      <c r="M29" s="114">
        <f>VLOOKUP($B29,'Data herrer'!$A$2:$W$86,23,FALSE)</f>
        <v>0</v>
      </c>
    </row>
    <row r="30" spans="1:13" ht="15.75" x14ac:dyDescent="0.25">
      <c r="A30" s="102">
        <f t="shared" si="0"/>
        <v>14</v>
      </c>
      <c r="B30" s="101" t="s">
        <v>81</v>
      </c>
      <c r="C30" s="101" t="s">
        <v>0</v>
      </c>
      <c r="D30" s="113">
        <f>VLOOKUP($B30,'Data herrer'!$A$2:$W$86,5,FALSE)</f>
        <v>0</v>
      </c>
      <c r="E30" s="113">
        <f>VLOOKUP($B30,'Data herrer'!$A$2:$W$86,6,FALSE)</f>
        <v>0</v>
      </c>
      <c r="F30" s="113">
        <f>VLOOKUP($B30,'Data herrer'!$A$2:$W$86,7,FALSE)</f>
        <v>0</v>
      </c>
      <c r="G30" s="113">
        <f>VLOOKUP($B30,'Data herrer'!$A$2:$W$86,8,FALSE)</f>
        <v>0</v>
      </c>
      <c r="H30" s="113">
        <f>VLOOKUP($B30,'Data herrer'!$A$2:$W$86,9,FALSE)</f>
        <v>0</v>
      </c>
      <c r="I30" s="113">
        <f>VLOOKUP($B30,'Data herrer'!$A$2:$W$86,10,FALSE)</f>
        <v>0</v>
      </c>
      <c r="J30" s="113">
        <f>VLOOKUP($B30,'Data herrer'!$A$2:$W$86,11,FALSE)</f>
        <v>0</v>
      </c>
      <c r="K30" s="113">
        <f>VLOOKUP($B30,'Data herrer'!$A$2:$W$86,12,FALSE)</f>
        <v>0</v>
      </c>
      <c r="L30" s="113">
        <f>VLOOKUP($B30,'Data herrer'!$A$2:$W$82,13,FALSE)</f>
        <v>0</v>
      </c>
      <c r="M30" s="114">
        <f>VLOOKUP($B30,'Data herrer'!$A$2:$W$86,23,FALSE)</f>
        <v>0</v>
      </c>
    </row>
    <row r="31" spans="1:13" ht="15.75" x14ac:dyDescent="0.25">
      <c r="A31" s="102">
        <f t="shared" si="0"/>
        <v>14</v>
      </c>
      <c r="B31" s="101" t="s">
        <v>93</v>
      </c>
      <c r="C31" s="101" t="s">
        <v>112</v>
      </c>
      <c r="D31" s="113">
        <f>VLOOKUP($B31,'Data herrer'!$A$2:$W$86,5,FALSE)</f>
        <v>0</v>
      </c>
      <c r="E31" s="113">
        <f>VLOOKUP($B31,'Data herrer'!$A$2:$W$86,6,FALSE)</f>
        <v>0</v>
      </c>
      <c r="F31" s="113">
        <f>VLOOKUP($B31,'Data herrer'!$A$2:$W$86,7,FALSE)</f>
        <v>0</v>
      </c>
      <c r="G31" s="113">
        <f>VLOOKUP($B31,'Data herrer'!$A$2:$W$86,8,FALSE)</f>
        <v>0</v>
      </c>
      <c r="H31" s="113">
        <f>VLOOKUP($B31,'Data herrer'!$A$2:$W$86,9,FALSE)</f>
        <v>0</v>
      </c>
      <c r="I31" s="113">
        <f>VLOOKUP($B31,'Data herrer'!$A$2:$W$86,10,FALSE)</f>
        <v>0</v>
      </c>
      <c r="J31" s="113">
        <f>VLOOKUP($B31,'Data herrer'!$A$2:$W$86,11,FALSE)</f>
        <v>0</v>
      </c>
      <c r="K31" s="113">
        <f>VLOOKUP($B31,'Data herrer'!$A$2:$W$86,12,FALSE)</f>
        <v>0</v>
      </c>
      <c r="L31" s="113">
        <f>VLOOKUP($B31,'Data herrer'!$A$2:$W$82,13,FALSE)</f>
        <v>0</v>
      </c>
      <c r="M31" s="114">
        <f>VLOOKUP($B31,'Data herrer'!$A$2:$W$86,23,FALSE)</f>
        <v>0</v>
      </c>
    </row>
    <row r="32" spans="1:13" ht="15.75" x14ac:dyDescent="0.25">
      <c r="A32" s="102">
        <f t="shared" si="0"/>
        <v>14</v>
      </c>
      <c r="B32" s="101" t="s">
        <v>77</v>
      </c>
      <c r="C32" s="101" t="s">
        <v>110</v>
      </c>
      <c r="D32" s="113">
        <f>VLOOKUP($B32,'Data herrer'!$A$2:$W$86,5,FALSE)</f>
        <v>0</v>
      </c>
      <c r="E32" s="113">
        <f>VLOOKUP($B32,'Data herrer'!$A$2:$W$86,6,FALSE)</f>
        <v>0</v>
      </c>
      <c r="F32" s="113">
        <f>VLOOKUP($B32,'Data herrer'!$A$2:$W$86,7,FALSE)</f>
        <v>0</v>
      </c>
      <c r="G32" s="113">
        <f>VLOOKUP($B32,'Data herrer'!$A$2:$W$86,8,FALSE)</f>
        <v>0</v>
      </c>
      <c r="H32" s="113">
        <f>VLOOKUP($B32,'Data herrer'!$A$2:$W$86,9,FALSE)</f>
        <v>0</v>
      </c>
      <c r="I32" s="113">
        <f>VLOOKUP($B32,'Data herrer'!$A$2:$W$86,10,FALSE)</f>
        <v>0</v>
      </c>
      <c r="J32" s="113">
        <f>VLOOKUP($B32,'Data herrer'!$A$2:$W$86,11,FALSE)</f>
        <v>0</v>
      </c>
      <c r="K32" s="113">
        <f>VLOOKUP($B32,'Data herrer'!$A$2:$W$86,12,FALSE)</f>
        <v>0</v>
      </c>
      <c r="L32" s="113">
        <f>VLOOKUP($B32,'Data herrer'!$A$2:$W$82,13,FALSE)</f>
        <v>0</v>
      </c>
      <c r="M32" s="114">
        <f>VLOOKUP($B32,'Data herrer'!$A$2:$W$86,23,FALSE)</f>
        <v>0</v>
      </c>
    </row>
    <row r="33" spans="1:13" ht="15.75" x14ac:dyDescent="0.25">
      <c r="A33" s="102">
        <f t="shared" si="0"/>
        <v>14</v>
      </c>
      <c r="B33" s="100" t="s">
        <v>142</v>
      </c>
      <c r="C33" s="101" t="s">
        <v>32</v>
      </c>
      <c r="D33" s="113">
        <f>VLOOKUP($B33,'Data herrer'!$A$2:$W$86,5,FALSE)</f>
        <v>0</v>
      </c>
      <c r="E33" s="113">
        <f>VLOOKUP($B33,'Data herrer'!$A$2:$W$86,6,FALSE)</f>
        <v>0</v>
      </c>
      <c r="F33" s="113">
        <f>VLOOKUP($B33,'Data herrer'!$A$2:$W$86,7,FALSE)</f>
        <v>0</v>
      </c>
      <c r="G33" s="113">
        <f>VLOOKUP($B33,'Data herrer'!$A$2:$W$86,8,FALSE)</f>
        <v>0</v>
      </c>
      <c r="H33" s="113">
        <f>VLOOKUP($B33,'Data herrer'!$A$2:$W$86,9,FALSE)</f>
        <v>0</v>
      </c>
      <c r="I33" s="113">
        <f>VLOOKUP($B33,'Data herrer'!$A$2:$W$86,10,FALSE)</f>
        <v>0</v>
      </c>
      <c r="J33" s="113">
        <f>VLOOKUP($B33,'Data herrer'!$A$2:$W$86,11,FALSE)</f>
        <v>0</v>
      </c>
      <c r="K33" s="113">
        <f>VLOOKUP($B33,'Data herrer'!$A$2:$W$86,12,FALSE)</f>
        <v>0</v>
      </c>
      <c r="L33" s="113">
        <f>VLOOKUP($B33,'Data herrer'!$A$2:$W$82,13,FALSE)</f>
        <v>0</v>
      </c>
      <c r="M33" s="114">
        <f>VLOOKUP($B33,'Data herrer'!$A$2:$W$86,23,FALSE)</f>
        <v>0</v>
      </c>
    </row>
    <row r="34" spans="1:13" ht="15.75" x14ac:dyDescent="0.25">
      <c r="A34" s="102">
        <f t="shared" si="0"/>
        <v>14</v>
      </c>
      <c r="B34" s="101" t="s">
        <v>74</v>
      </c>
      <c r="C34" s="101" t="s">
        <v>114</v>
      </c>
      <c r="D34" s="113">
        <f>VLOOKUP($B34,'Data herrer'!$A$2:$W$86,5,FALSE)</f>
        <v>0</v>
      </c>
      <c r="E34" s="113">
        <f>VLOOKUP($B34,'Data herrer'!$A$2:$W$86,6,FALSE)</f>
        <v>0</v>
      </c>
      <c r="F34" s="113">
        <f>VLOOKUP($B34,'Data herrer'!$A$2:$W$86,7,FALSE)</f>
        <v>0</v>
      </c>
      <c r="G34" s="113">
        <f>VLOOKUP($B34,'Data herrer'!$A$2:$W$86,8,FALSE)</f>
        <v>0</v>
      </c>
      <c r="H34" s="113">
        <f>VLOOKUP($B34,'Data herrer'!$A$2:$W$86,9,FALSE)</f>
        <v>0</v>
      </c>
      <c r="I34" s="113">
        <f>VLOOKUP($B34,'Data herrer'!$A$2:$W$86,10,FALSE)</f>
        <v>0</v>
      </c>
      <c r="J34" s="113">
        <f>VLOOKUP($B34,'Data herrer'!$A$2:$W$86,11,FALSE)</f>
        <v>0</v>
      </c>
      <c r="K34" s="113">
        <f>VLOOKUP($B34,'Data herrer'!$A$2:$W$86,12,FALSE)</f>
        <v>0</v>
      </c>
      <c r="L34" s="113">
        <f>VLOOKUP($B34,'Data herrer'!$A$2:$W$82,13,FALSE)</f>
        <v>0</v>
      </c>
      <c r="M34" s="114">
        <f>VLOOKUP($B34,'Data herrer'!$A$2:$W$86,23,FALSE)</f>
        <v>0</v>
      </c>
    </row>
    <row r="35" spans="1:13" ht="15.75" x14ac:dyDescent="0.25">
      <c r="A35" s="102">
        <f t="shared" si="0"/>
        <v>14</v>
      </c>
      <c r="B35" s="115" t="s">
        <v>79</v>
      </c>
      <c r="C35" s="101" t="s">
        <v>111</v>
      </c>
      <c r="D35" s="113">
        <f>VLOOKUP($B35,'Data herrer'!$A$2:$W$86,5,FALSE)</f>
        <v>0</v>
      </c>
      <c r="E35" s="113">
        <f>VLOOKUP($B35,'Data herrer'!$A$2:$W$86,6,FALSE)</f>
        <v>0</v>
      </c>
      <c r="F35" s="113">
        <f>VLOOKUP($B35,'Data herrer'!$A$2:$W$86,7,FALSE)</f>
        <v>0</v>
      </c>
      <c r="G35" s="113">
        <f>VLOOKUP($B35,'Data herrer'!$A$2:$W$86,8,FALSE)</f>
        <v>0</v>
      </c>
      <c r="H35" s="113">
        <f>VLOOKUP($B35,'Data herrer'!$A$2:$W$86,9,FALSE)</f>
        <v>0</v>
      </c>
      <c r="I35" s="113">
        <f>VLOOKUP($B35,'Data herrer'!$A$2:$W$86,10,FALSE)</f>
        <v>0</v>
      </c>
      <c r="J35" s="113">
        <f>VLOOKUP($B35,'Data herrer'!$A$2:$W$86,11,FALSE)</f>
        <v>0</v>
      </c>
      <c r="K35" s="113">
        <f>VLOOKUP($B35,'Data herrer'!$A$2:$W$86,12,FALSE)</f>
        <v>0</v>
      </c>
      <c r="L35" s="113">
        <f>VLOOKUP($B35,'Data herrer'!$A$2:$W$82,13,FALSE)</f>
        <v>0</v>
      </c>
      <c r="M35" s="114">
        <f>VLOOKUP($B35,'Data herrer'!$A$2:$W$86,23,FALSE)</f>
        <v>0</v>
      </c>
    </row>
    <row r="36" spans="1:13" ht="15.75" x14ac:dyDescent="0.25">
      <c r="A36" s="102">
        <f t="shared" si="0"/>
        <v>14</v>
      </c>
      <c r="B36" s="101" t="s">
        <v>91</v>
      </c>
      <c r="C36" s="101" t="s">
        <v>33</v>
      </c>
      <c r="D36" s="113">
        <f>VLOOKUP($B36,'Data herrer'!$A$2:$W$86,5,FALSE)</f>
        <v>0</v>
      </c>
      <c r="E36" s="113">
        <f>VLOOKUP($B36,'Data herrer'!$A$2:$W$86,6,FALSE)</f>
        <v>0</v>
      </c>
      <c r="F36" s="113">
        <f>VLOOKUP($B36,'Data herrer'!$A$2:$W$86,7,FALSE)</f>
        <v>0</v>
      </c>
      <c r="G36" s="113">
        <f>VLOOKUP($B36,'Data herrer'!$A$2:$W$86,8,FALSE)</f>
        <v>0</v>
      </c>
      <c r="H36" s="113">
        <f>VLOOKUP($B36,'Data herrer'!$A$2:$W$86,9,FALSE)</f>
        <v>0</v>
      </c>
      <c r="I36" s="113">
        <f>VLOOKUP($B36,'Data herrer'!$A$2:$W$86,10,FALSE)</f>
        <v>0</v>
      </c>
      <c r="J36" s="113">
        <f>VLOOKUP($B36,'Data herrer'!$A$2:$W$86,11,FALSE)</f>
        <v>0</v>
      </c>
      <c r="K36" s="113">
        <f>VLOOKUP($B36,'Data herrer'!$A$2:$W$86,12,FALSE)</f>
        <v>0</v>
      </c>
      <c r="L36" s="113">
        <f>VLOOKUP($B36,'Data herrer'!$A$2:$W$82,13,FALSE)</f>
        <v>0</v>
      </c>
      <c r="M36" s="114">
        <f>VLOOKUP($B36,'Data herrer'!$A$2:$W$86,23,FALSE)</f>
        <v>0</v>
      </c>
    </row>
    <row r="37" spans="1:13" ht="15.75" x14ac:dyDescent="0.25">
      <c r="A37" s="102">
        <f t="shared" si="0"/>
        <v>14</v>
      </c>
      <c r="B37" s="115" t="s">
        <v>60</v>
      </c>
      <c r="C37" s="101" t="s">
        <v>113</v>
      </c>
      <c r="D37" s="113">
        <f>VLOOKUP($B37,'Data herrer'!$A$2:$W$86,5,FALSE)</f>
        <v>0</v>
      </c>
      <c r="E37" s="113">
        <f>VLOOKUP($B37,'Data herrer'!$A$2:$W$86,6,FALSE)</f>
        <v>0</v>
      </c>
      <c r="F37" s="113">
        <f>VLOOKUP($B37,'Data herrer'!$A$2:$W$86,7,FALSE)</f>
        <v>0</v>
      </c>
      <c r="G37" s="113">
        <f>VLOOKUP($B37,'Data herrer'!$A$2:$W$86,8,FALSE)</f>
        <v>0</v>
      </c>
      <c r="H37" s="113">
        <f>VLOOKUP($B37,'Data herrer'!$A$2:$W$86,9,FALSE)</f>
        <v>0</v>
      </c>
      <c r="I37" s="113">
        <f>VLOOKUP($B37,'Data herrer'!$A$2:$W$86,10,FALSE)</f>
        <v>0</v>
      </c>
      <c r="J37" s="113">
        <f>VLOOKUP($B37,'Data herrer'!$A$2:$W$86,11,FALSE)</f>
        <v>0</v>
      </c>
      <c r="K37" s="113">
        <f>VLOOKUP($B37,'Data herrer'!$A$2:$W$86,12,FALSE)</f>
        <v>0</v>
      </c>
      <c r="L37" s="113">
        <f>VLOOKUP($B37,'Data herrer'!$A$2:$W$82,13,FALSE)</f>
        <v>0</v>
      </c>
      <c r="M37" s="114">
        <f>VLOOKUP($B37,'Data herrer'!$A$2:$W$86,23,FALSE)</f>
        <v>0</v>
      </c>
    </row>
    <row r="38" spans="1:13" ht="15.75" x14ac:dyDescent="0.25">
      <c r="A38" s="102">
        <f t="shared" si="0"/>
        <v>14</v>
      </c>
      <c r="B38" s="101" t="s">
        <v>40</v>
      </c>
      <c r="C38" s="101" t="s">
        <v>137</v>
      </c>
      <c r="D38" s="113">
        <f>VLOOKUP($B38,'Data herrer'!$A$2:$W$86,5,FALSE)</f>
        <v>0</v>
      </c>
      <c r="E38" s="113">
        <f>VLOOKUP($B38,'Data herrer'!$A$2:$W$86,6,FALSE)</f>
        <v>0</v>
      </c>
      <c r="F38" s="113">
        <f>VLOOKUP($B38,'Data herrer'!$A$2:$W$86,7,FALSE)</f>
        <v>0</v>
      </c>
      <c r="G38" s="113">
        <f>VLOOKUP($B38,'Data herrer'!$A$2:$W$86,8,FALSE)</f>
        <v>0</v>
      </c>
      <c r="H38" s="113">
        <f>VLOOKUP($B38,'Data herrer'!$A$2:$W$86,9,FALSE)</f>
        <v>0</v>
      </c>
      <c r="I38" s="113">
        <f>VLOOKUP($B38,'Data herrer'!$A$2:$W$86,10,FALSE)</f>
        <v>0</v>
      </c>
      <c r="J38" s="113">
        <f>VLOOKUP($B38,'Data herrer'!$A$2:$W$86,11,FALSE)</f>
        <v>0</v>
      </c>
      <c r="K38" s="113">
        <f>VLOOKUP($B38,'Data herrer'!$A$2:$W$86,12,FALSE)</f>
        <v>0</v>
      </c>
      <c r="L38" s="113">
        <f>VLOOKUP($B38,'Data herrer'!$A$2:$W$82,13,FALSE)</f>
        <v>0</v>
      </c>
      <c r="M38" s="114">
        <f>VLOOKUP($B38,'Data herrer'!$A$2:$W$86,23,FALSE)</f>
        <v>0</v>
      </c>
    </row>
    <row r="39" spans="1:13" ht="15.75" x14ac:dyDescent="0.25">
      <c r="A39" s="102">
        <f t="shared" ref="A39:A70" si="1">RANK(M39,M$7:M$94,0)</f>
        <v>14</v>
      </c>
      <c r="B39" s="106" t="s">
        <v>146</v>
      </c>
      <c r="C39" s="101" t="s">
        <v>147</v>
      </c>
      <c r="D39" s="113">
        <f>VLOOKUP($B39,'Data herrer'!$A$2:$W$86,5,FALSE)</f>
        <v>0</v>
      </c>
      <c r="E39" s="113">
        <f>VLOOKUP($B39,'Data herrer'!$A$2:$W$86,6,FALSE)</f>
        <v>0</v>
      </c>
      <c r="F39" s="113">
        <f>VLOOKUP($B39,'Data herrer'!$A$2:$W$86,7,FALSE)</f>
        <v>0</v>
      </c>
      <c r="G39" s="113">
        <f>VLOOKUP($B39,'Data herrer'!$A$2:$W$86,8,FALSE)</f>
        <v>0</v>
      </c>
      <c r="H39" s="113">
        <f>VLOOKUP($B39,'Data herrer'!$A$2:$W$86,9,FALSE)</f>
        <v>0</v>
      </c>
      <c r="I39" s="113">
        <f>VLOOKUP($B39,'Data herrer'!$A$2:$W$86,10,FALSE)</f>
        <v>0</v>
      </c>
      <c r="J39" s="113">
        <f>VLOOKUP($B39,'Data herrer'!$A$2:$W$86,11,FALSE)</f>
        <v>0</v>
      </c>
      <c r="K39" s="113">
        <f>VLOOKUP($B39,'Data herrer'!$A$2:$W$86,12,FALSE)</f>
        <v>0</v>
      </c>
      <c r="L39" s="113">
        <f>VLOOKUP($B39,'Data herrer'!$A$2:$W$82,13,FALSE)</f>
        <v>0</v>
      </c>
      <c r="M39" s="114">
        <f>VLOOKUP($B39,'Data herrer'!$A$2:$W$86,23,FALSE)</f>
        <v>0</v>
      </c>
    </row>
    <row r="40" spans="1:13" ht="15.75" x14ac:dyDescent="0.25">
      <c r="A40" s="102">
        <f t="shared" si="1"/>
        <v>14</v>
      </c>
      <c r="B40" s="106" t="s">
        <v>148</v>
      </c>
      <c r="C40" s="101" t="s">
        <v>147</v>
      </c>
      <c r="D40" s="113">
        <f>VLOOKUP($B40,'Data herrer'!$A$2:$W$86,5,FALSE)</f>
        <v>0</v>
      </c>
      <c r="E40" s="113">
        <f>VLOOKUP($B40,'Data herrer'!$A$2:$W$86,6,FALSE)</f>
        <v>0</v>
      </c>
      <c r="F40" s="113">
        <f>VLOOKUP($B40,'Data herrer'!$A$2:$W$86,7,FALSE)</f>
        <v>0</v>
      </c>
      <c r="G40" s="113">
        <f>VLOOKUP($B40,'Data herrer'!$A$2:$W$86,8,FALSE)</f>
        <v>0</v>
      </c>
      <c r="H40" s="113">
        <f>VLOOKUP($B40,'Data herrer'!$A$2:$W$86,9,FALSE)</f>
        <v>0</v>
      </c>
      <c r="I40" s="113">
        <f>VLOOKUP($B40,'Data herrer'!$A$2:$W$86,10,FALSE)</f>
        <v>0</v>
      </c>
      <c r="J40" s="113">
        <f>VLOOKUP($B40,'Data herrer'!$A$2:$W$86,11,FALSE)</f>
        <v>0</v>
      </c>
      <c r="K40" s="113">
        <f>VLOOKUP($B40,'Data herrer'!$A$2:$W$86,12,FALSE)</f>
        <v>0</v>
      </c>
      <c r="L40" s="113">
        <f>VLOOKUP($B40,'Data herrer'!$A$2:$W$82,13,FALSE)</f>
        <v>0</v>
      </c>
      <c r="M40" s="114">
        <f>VLOOKUP($B40,'Data herrer'!$A$2:$W$86,23,FALSE)</f>
        <v>0</v>
      </c>
    </row>
    <row r="41" spans="1:13" ht="15.75" x14ac:dyDescent="0.25">
      <c r="A41" s="102">
        <f t="shared" si="1"/>
        <v>14</v>
      </c>
      <c r="B41" s="101" t="s">
        <v>75</v>
      </c>
      <c r="C41" s="101" t="s">
        <v>116</v>
      </c>
      <c r="D41" s="113">
        <f>VLOOKUP($B41,'Data herrer'!$A$2:$W$86,5,FALSE)</f>
        <v>0</v>
      </c>
      <c r="E41" s="113">
        <f>VLOOKUP($B41,'Data herrer'!$A$2:$W$86,6,FALSE)</f>
        <v>0</v>
      </c>
      <c r="F41" s="113">
        <f>VLOOKUP($B41,'Data herrer'!$A$2:$W$86,7,FALSE)</f>
        <v>0</v>
      </c>
      <c r="G41" s="113">
        <f>VLOOKUP($B41,'Data herrer'!$A$2:$W$86,8,FALSE)</f>
        <v>0</v>
      </c>
      <c r="H41" s="113">
        <f>VLOOKUP($B41,'Data herrer'!$A$2:$W$86,9,FALSE)</f>
        <v>0</v>
      </c>
      <c r="I41" s="113">
        <f>VLOOKUP($B41,'Data herrer'!$A$2:$W$86,10,FALSE)</f>
        <v>0</v>
      </c>
      <c r="J41" s="113">
        <f>VLOOKUP($B41,'Data herrer'!$A$2:$W$86,11,FALSE)</f>
        <v>0</v>
      </c>
      <c r="K41" s="113">
        <f>VLOOKUP($B41,'Data herrer'!$A$2:$W$86,12,FALSE)</f>
        <v>0</v>
      </c>
      <c r="L41" s="113">
        <f>VLOOKUP($B41,'Data herrer'!$A$2:$W$82,13,FALSE)</f>
        <v>0</v>
      </c>
      <c r="M41" s="114">
        <f>VLOOKUP($B41,'Data herrer'!$A$2:$W$86,23,FALSE)</f>
        <v>0</v>
      </c>
    </row>
    <row r="42" spans="1:13" ht="15.75" x14ac:dyDescent="0.25">
      <c r="A42" s="102">
        <f t="shared" si="1"/>
        <v>14</v>
      </c>
      <c r="B42" s="106" t="s">
        <v>144</v>
      </c>
      <c r="C42" s="101" t="s">
        <v>119</v>
      </c>
      <c r="D42" s="113">
        <f>VLOOKUP($B42,'Data herrer'!$A$2:$W$86,5,FALSE)</f>
        <v>0</v>
      </c>
      <c r="E42" s="113">
        <f>VLOOKUP($B42,'Data herrer'!$A$2:$W$86,6,FALSE)</f>
        <v>0</v>
      </c>
      <c r="F42" s="113">
        <f>VLOOKUP($B42,'Data herrer'!$A$2:$W$86,7,FALSE)</f>
        <v>0</v>
      </c>
      <c r="G42" s="113">
        <f>VLOOKUP($B42,'Data herrer'!$A$2:$W$86,8,FALSE)</f>
        <v>0</v>
      </c>
      <c r="H42" s="113">
        <f>VLOOKUP($B42,'Data herrer'!$A$2:$W$86,9,FALSE)</f>
        <v>0</v>
      </c>
      <c r="I42" s="113">
        <f>VLOOKUP($B42,'Data herrer'!$A$2:$W$86,10,FALSE)</f>
        <v>0</v>
      </c>
      <c r="J42" s="113">
        <f>VLOOKUP($B42,'Data herrer'!$A$2:$W$86,11,FALSE)</f>
        <v>0</v>
      </c>
      <c r="K42" s="113">
        <f>VLOOKUP($B42,'Data herrer'!$A$2:$W$86,12,FALSE)</f>
        <v>0</v>
      </c>
      <c r="L42" s="113">
        <f>VLOOKUP($B42,'Data herrer'!$A$2:$W$82,13,FALSE)</f>
        <v>0</v>
      </c>
      <c r="M42" s="114">
        <f>VLOOKUP($B42,'Data herrer'!$A$2:$W$86,23,FALSE)</f>
        <v>0</v>
      </c>
    </row>
    <row r="43" spans="1:13" ht="15.75" x14ac:dyDescent="0.25">
      <c r="A43" s="102">
        <f t="shared" si="1"/>
        <v>14</v>
      </c>
      <c r="B43" s="116" t="s">
        <v>125</v>
      </c>
      <c r="C43" s="117" t="s">
        <v>33</v>
      </c>
      <c r="D43" s="118">
        <f>VLOOKUP($B43,'Data herrer'!$A$2:$W$86,5,FALSE)</f>
        <v>0</v>
      </c>
      <c r="E43" s="118">
        <f>VLOOKUP($B43,'Data herrer'!$A$2:$W$86,6,FALSE)</f>
        <v>0</v>
      </c>
      <c r="F43" s="118">
        <f>VLOOKUP($B43,'Data herrer'!$A$2:$W$86,7,FALSE)</f>
        <v>0</v>
      </c>
      <c r="G43" s="118">
        <f>VLOOKUP($B43,'Data herrer'!$A$2:$W$86,8,FALSE)</f>
        <v>0</v>
      </c>
      <c r="H43" s="118">
        <f>VLOOKUP($B43,'Data herrer'!$A$2:$W$86,9,FALSE)</f>
        <v>0</v>
      </c>
      <c r="I43" s="118">
        <f>VLOOKUP($B43,'Data herrer'!$A$2:$W$86,10,FALSE)</f>
        <v>0</v>
      </c>
      <c r="J43" s="118">
        <f>VLOOKUP($B43,'Data herrer'!$A$2:$W$86,11,FALSE)</f>
        <v>0</v>
      </c>
      <c r="K43" s="118">
        <f>VLOOKUP($B43,'Data herrer'!$A$2:$W$86,12,FALSE)</f>
        <v>0</v>
      </c>
      <c r="L43" s="118">
        <f>VLOOKUP($B43,'Data herrer'!$A$2:$W$82,13,FALSE)</f>
        <v>0</v>
      </c>
      <c r="M43" s="119">
        <f>VLOOKUP($B43,'Data herrer'!$A$2:$W$86,23,FALSE)</f>
        <v>0</v>
      </c>
    </row>
    <row r="44" spans="1:13" ht="15.75" x14ac:dyDescent="0.25">
      <c r="A44" s="102">
        <f t="shared" si="1"/>
        <v>14</v>
      </c>
      <c r="B44" s="101" t="s">
        <v>92</v>
      </c>
      <c r="C44" s="101" t="s">
        <v>19</v>
      </c>
      <c r="D44" s="113">
        <f>VLOOKUP($B44,'Data herrer'!$A$2:$W$86,5,FALSE)</f>
        <v>0</v>
      </c>
      <c r="E44" s="113">
        <f>VLOOKUP($B44,'Data herrer'!$A$2:$W$86,6,FALSE)</f>
        <v>0</v>
      </c>
      <c r="F44" s="113">
        <f>VLOOKUP($B44,'Data herrer'!$A$2:$W$86,7,FALSE)</f>
        <v>0</v>
      </c>
      <c r="G44" s="113">
        <f>VLOOKUP($B44,'Data herrer'!$A$2:$W$86,8,FALSE)</f>
        <v>0</v>
      </c>
      <c r="H44" s="113">
        <f>VLOOKUP($B44,'Data herrer'!$A$2:$W$86,9,FALSE)</f>
        <v>0</v>
      </c>
      <c r="I44" s="113">
        <f>VLOOKUP($B44,'Data herrer'!$A$2:$W$86,10,FALSE)</f>
        <v>0</v>
      </c>
      <c r="J44" s="113">
        <f>VLOOKUP($B44,'Data herrer'!$A$2:$W$86,11,FALSE)</f>
        <v>0</v>
      </c>
      <c r="K44" s="113">
        <f>VLOOKUP($B44,'Data herrer'!$A$2:$W$86,12,FALSE)</f>
        <v>0</v>
      </c>
      <c r="L44" s="113">
        <f>VLOOKUP($B44,'Data herrer'!$A$2:$W$82,13,FALSE)</f>
        <v>0</v>
      </c>
      <c r="M44" s="114">
        <f>VLOOKUP($B44,'Data herrer'!$A$2:$W$86,23,FALSE)</f>
        <v>0</v>
      </c>
    </row>
    <row r="45" spans="1:13" ht="15.75" x14ac:dyDescent="0.25">
      <c r="A45" s="102">
        <f t="shared" si="1"/>
        <v>14</v>
      </c>
      <c r="B45" s="101" t="s">
        <v>85</v>
      </c>
      <c r="C45" s="101" t="s">
        <v>25</v>
      </c>
      <c r="D45" s="113">
        <f>VLOOKUP($B45,'Data herrer'!$A$2:$W$86,5,FALSE)</f>
        <v>0</v>
      </c>
      <c r="E45" s="113">
        <f>VLOOKUP($B45,'Data herrer'!$A$2:$W$86,6,FALSE)</f>
        <v>0</v>
      </c>
      <c r="F45" s="113">
        <f>VLOOKUP($B45,'Data herrer'!$A$2:$W$86,7,FALSE)</f>
        <v>0</v>
      </c>
      <c r="G45" s="113">
        <f>VLOOKUP($B45,'Data herrer'!$A$2:$W$86,8,FALSE)</f>
        <v>0</v>
      </c>
      <c r="H45" s="113">
        <f>VLOOKUP($B45,'Data herrer'!$A$2:$W$86,9,FALSE)</f>
        <v>0</v>
      </c>
      <c r="I45" s="113">
        <f>VLOOKUP($B45,'Data herrer'!$A$2:$W$86,10,FALSE)</f>
        <v>0</v>
      </c>
      <c r="J45" s="113">
        <f>VLOOKUP($B45,'Data herrer'!$A$2:$W$86,11,FALSE)</f>
        <v>0</v>
      </c>
      <c r="K45" s="113">
        <f>VLOOKUP($B45,'Data herrer'!$A$2:$W$86,12,FALSE)</f>
        <v>0</v>
      </c>
      <c r="L45" s="113">
        <f>VLOOKUP($B45,'Data herrer'!$A$2:$W$82,13,FALSE)</f>
        <v>0</v>
      </c>
      <c r="M45" s="114">
        <f>VLOOKUP($B45,'Data herrer'!$A$2:$W$86,23,FALSE)</f>
        <v>0</v>
      </c>
    </row>
    <row r="46" spans="1:13" ht="15.75" x14ac:dyDescent="0.25">
      <c r="A46" s="102">
        <f t="shared" si="1"/>
        <v>14</v>
      </c>
      <c r="B46" s="106" t="s">
        <v>138</v>
      </c>
      <c r="C46" s="101" t="s">
        <v>113</v>
      </c>
      <c r="D46" s="113">
        <f>VLOOKUP($B46,'Data herrer'!$A$2:$W$86,5,FALSE)</f>
        <v>0</v>
      </c>
      <c r="E46" s="113">
        <f>VLOOKUP($B46,'Data herrer'!$A$2:$W$86,6,FALSE)</f>
        <v>0</v>
      </c>
      <c r="F46" s="113">
        <f>VLOOKUP($B46,'Data herrer'!$A$2:$W$86,7,FALSE)</f>
        <v>0</v>
      </c>
      <c r="G46" s="113">
        <f>VLOOKUP($B46,'Data herrer'!$A$2:$W$86,8,FALSE)</f>
        <v>0</v>
      </c>
      <c r="H46" s="113">
        <f>VLOOKUP($B46,'Data herrer'!$A$2:$W$86,9,FALSE)</f>
        <v>0</v>
      </c>
      <c r="I46" s="113">
        <f>VLOOKUP($B46,'Data herrer'!$A$2:$W$86,10,FALSE)</f>
        <v>0</v>
      </c>
      <c r="J46" s="113">
        <f>VLOOKUP($B46,'Data herrer'!$A$2:$W$86,11,FALSE)</f>
        <v>0</v>
      </c>
      <c r="K46" s="113">
        <f>VLOOKUP($B46,'Data herrer'!$A$2:$W$86,12,FALSE)</f>
        <v>0</v>
      </c>
      <c r="L46" s="113" t="e">
        <f>VLOOKUP($B46,'Data herrer'!$A$2:$W$82,13,FALSE)</f>
        <v>#N/A</v>
      </c>
      <c r="M46" s="114">
        <f>VLOOKUP($B46,'Data herrer'!$A$2:$W$86,23,FALSE)</f>
        <v>0</v>
      </c>
    </row>
    <row r="47" spans="1:13" ht="15.75" x14ac:dyDescent="0.25">
      <c r="A47" s="102">
        <f t="shared" si="1"/>
        <v>14</v>
      </c>
      <c r="B47" s="101" t="s">
        <v>117</v>
      </c>
      <c r="C47" s="101" t="s">
        <v>115</v>
      </c>
      <c r="D47" s="113">
        <f>VLOOKUP($B47,'Data herrer'!$A$2:$W$86,5,FALSE)</f>
        <v>0</v>
      </c>
      <c r="E47" s="113">
        <f>VLOOKUP($B47,'Data herrer'!$A$2:$W$86,6,FALSE)</f>
        <v>0</v>
      </c>
      <c r="F47" s="113">
        <f>VLOOKUP($B47,'Data herrer'!$A$2:$W$86,7,FALSE)</f>
        <v>0</v>
      </c>
      <c r="G47" s="113">
        <f>VLOOKUP($B47,'Data herrer'!$A$2:$W$86,8,FALSE)</f>
        <v>0</v>
      </c>
      <c r="H47" s="113">
        <f>VLOOKUP($B47,'Data herrer'!$A$2:$W$86,9,FALSE)</f>
        <v>0</v>
      </c>
      <c r="I47" s="113">
        <f>VLOOKUP($B47,'Data herrer'!$A$2:$W$86,10,FALSE)</f>
        <v>0</v>
      </c>
      <c r="J47" s="113">
        <f>VLOOKUP($B47,'Data herrer'!$A$2:$W$86,11,FALSE)</f>
        <v>0</v>
      </c>
      <c r="K47" s="113">
        <f>VLOOKUP($B47,'Data herrer'!$A$2:$W$86,12,FALSE)</f>
        <v>0</v>
      </c>
      <c r="L47" s="113">
        <f>VLOOKUP($B47,'Data herrer'!$A$2:$W$82,13,FALSE)</f>
        <v>0</v>
      </c>
      <c r="M47" s="114">
        <f>VLOOKUP($B47,'Data herrer'!$A$2:$W$86,23,FALSE)</f>
        <v>0</v>
      </c>
    </row>
    <row r="48" spans="1:13" ht="15.75" x14ac:dyDescent="0.25">
      <c r="A48" s="102">
        <f t="shared" si="1"/>
        <v>14</v>
      </c>
      <c r="B48" s="100" t="s">
        <v>139</v>
      </c>
      <c r="C48" s="101" t="s">
        <v>140</v>
      </c>
      <c r="D48" s="113">
        <f>VLOOKUP($B48,'Data herrer'!$A$2:$W$86,5,FALSE)</f>
        <v>0</v>
      </c>
      <c r="E48" s="113">
        <f>VLOOKUP($B48,'Data herrer'!$A$2:$W$86,6,FALSE)</f>
        <v>0</v>
      </c>
      <c r="F48" s="113">
        <f>VLOOKUP($B48,'Data herrer'!$A$2:$W$86,7,FALSE)</f>
        <v>0</v>
      </c>
      <c r="G48" s="113">
        <f>VLOOKUP($B48,'Data herrer'!$A$2:$W$86,8,FALSE)</f>
        <v>0</v>
      </c>
      <c r="H48" s="113">
        <f>VLOOKUP($B48,'Data herrer'!$A$2:$W$86,9,FALSE)</f>
        <v>0</v>
      </c>
      <c r="I48" s="113">
        <f>VLOOKUP($B48,'Data herrer'!$A$2:$W$86,10,FALSE)</f>
        <v>0</v>
      </c>
      <c r="J48" s="113">
        <f>VLOOKUP($B48,'Data herrer'!$A$2:$W$86,11,FALSE)</f>
        <v>0</v>
      </c>
      <c r="K48" s="113">
        <f>VLOOKUP($B48,'Data herrer'!$A$2:$W$86,12,FALSE)</f>
        <v>0</v>
      </c>
      <c r="L48" s="113">
        <f>VLOOKUP($B48,'Data herrer'!$A$2:$W$82,13,FALSE)</f>
        <v>0</v>
      </c>
      <c r="M48" s="114">
        <f>VLOOKUP($B48,'Data herrer'!$A$2:$W$86,23,FALSE)</f>
        <v>0</v>
      </c>
    </row>
    <row r="49" spans="1:13" ht="15.75" x14ac:dyDescent="0.25">
      <c r="A49" s="102">
        <f t="shared" si="1"/>
        <v>14</v>
      </c>
      <c r="B49" s="101" t="s">
        <v>35</v>
      </c>
      <c r="C49" s="101" t="s">
        <v>32</v>
      </c>
      <c r="D49" s="113">
        <f>VLOOKUP($B49,'Data herrer'!$A$2:$W$86,5,FALSE)</f>
        <v>0</v>
      </c>
      <c r="E49" s="113">
        <f>VLOOKUP($B49,'Data herrer'!$A$2:$W$86,6,FALSE)</f>
        <v>0</v>
      </c>
      <c r="F49" s="113">
        <f>VLOOKUP($B49,'Data herrer'!$A$2:$W$86,7,FALSE)</f>
        <v>0</v>
      </c>
      <c r="G49" s="113">
        <f>VLOOKUP($B49,'Data herrer'!$A$2:$W$86,8,FALSE)</f>
        <v>0</v>
      </c>
      <c r="H49" s="113">
        <f>VLOOKUP($B49,'Data herrer'!$A$2:$W$86,9,FALSE)</f>
        <v>0</v>
      </c>
      <c r="I49" s="113">
        <f>VLOOKUP($B49,'Data herrer'!$A$2:$W$86,10,FALSE)</f>
        <v>0</v>
      </c>
      <c r="J49" s="113">
        <f>VLOOKUP($B49,'Data herrer'!$A$2:$W$86,11,FALSE)</f>
        <v>0</v>
      </c>
      <c r="K49" s="113">
        <f>VLOOKUP($B49,'Data herrer'!$A$2:$W$86,12,FALSE)</f>
        <v>0</v>
      </c>
      <c r="L49" s="113">
        <f>VLOOKUP($B49,'Data herrer'!$A$2:$W$82,13,FALSE)</f>
        <v>0</v>
      </c>
      <c r="M49" s="114">
        <f>VLOOKUP($B49,'Data herrer'!$A$2:$W$86,23,FALSE)</f>
        <v>0</v>
      </c>
    </row>
    <row r="50" spans="1:13" ht="15.75" x14ac:dyDescent="0.25">
      <c r="A50" s="102">
        <f t="shared" si="1"/>
        <v>14</v>
      </c>
      <c r="B50" s="100" t="s">
        <v>126</v>
      </c>
      <c r="C50" s="101" t="s">
        <v>127</v>
      </c>
      <c r="D50" s="113">
        <f>VLOOKUP($B50,'Data herrer'!$A$2:$W$86,5,FALSE)</f>
        <v>0</v>
      </c>
      <c r="E50" s="113">
        <f>VLOOKUP($B50,'Data herrer'!$A$2:$W$86,6,FALSE)</f>
        <v>0</v>
      </c>
      <c r="F50" s="113">
        <f>VLOOKUP($B50,'Data herrer'!$A$2:$W$86,7,FALSE)</f>
        <v>0</v>
      </c>
      <c r="G50" s="113">
        <f>VLOOKUP($B50,'Data herrer'!$A$2:$W$86,8,FALSE)</f>
        <v>0</v>
      </c>
      <c r="H50" s="113">
        <f>VLOOKUP($B50,'Data herrer'!$A$2:$W$86,9,FALSE)</f>
        <v>0</v>
      </c>
      <c r="I50" s="113">
        <f>VLOOKUP($B50,'Data herrer'!$A$2:$W$86,10,FALSE)</f>
        <v>0</v>
      </c>
      <c r="J50" s="113">
        <f>VLOOKUP($B50,'Data herrer'!$A$2:$W$86,11,FALSE)</f>
        <v>0</v>
      </c>
      <c r="K50" s="113">
        <f>VLOOKUP($B50,'Data herrer'!$A$2:$W$86,12,FALSE)</f>
        <v>0</v>
      </c>
      <c r="L50" s="113">
        <f>VLOOKUP($B50,'Data herrer'!$A$2:$W$82,13,FALSE)</f>
        <v>0</v>
      </c>
      <c r="M50" s="114">
        <f>VLOOKUP($B50,'Data herrer'!$A$2:$W$86,23,FALSE)</f>
        <v>0</v>
      </c>
    </row>
    <row r="51" spans="1:13" s="25" customFormat="1" ht="15.75" x14ac:dyDescent="0.25">
      <c r="A51" s="102">
        <f t="shared" si="1"/>
        <v>14</v>
      </c>
      <c r="B51" s="101" t="s">
        <v>45</v>
      </c>
      <c r="C51" s="101" t="s">
        <v>33</v>
      </c>
      <c r="D51" s="113">
        <f>VLOOKUP($B51,'Data herrer'!$A$2:$W$86,5,FALSE)</f>
        <v>0</v>
      </c>
      <c r="E51" s="113">
        <f>VLOOKUP($B51,'Data herrer'!$A$2:$W$86,6,FALSE)</f>
        <v>0</v>
      </c>
      <c r="F51" s="113">
        <f>VLOOKUP($B51,'Data herrer'!$A$2:$W$86,7,FALSE)</f>
        <v>0</v>
      </c>
      <c r="G51" s="113">
        <f>VLOOKUP($B51,'Data herrer'!$A$2:$W$86,8,FALSE)</f>
        <v>0</v>
      </c>
      <c r="H51" s="113">
        <f>VLOOKUP($B51,'Data herrer'!$A$2:$W$86,9,FALSE)</f>
        <v>0</v>
      </c>
      <c r="I51" s="113">
        <f>VLOOKUP($B51,'Data herrer'!$A$2:$W$86,10,FALSE)</f>
        <v>0</v>
      </c>
      <c r="J51" s="113">
        <f>VLOOKUP($B51,'Data herrer'!$A$2:$W$86,11,FALSE)</f>
        <v>0</v>
      </c>
      <c r="K51" s="113">
        <f>VLOOKUP($B51,'Data herrer'!$A$2:$W$86,12,FALSE)</f>
        <v>0</v>
      </c>
      <c r="L51" s="113">
        <f>VLOOKUP($B51,'Data herrer'!$A$2:$W$82,13,FALSE)</f>
        <v>0</v>
      </c>
      <c r="M51" s="114">
        <f>VLOOKUP($B51,'Data herrer'!$A$2:$W$86,23,FALSE)</f>
        <v>0</v>
      </c>
    </row>
    <row r="52" spans="1:13" s="25" customFormat="1" ht="15.75" x14ac:dyDescent="0.25">
      <c r="A52" s="102">
        <f t="shared" si="1"/>
        <v>14</v>
      </c>
      <c r="B52" s="101" t="s">
        <v>48</v>
      </c>
      <c r="C52" s="101" t="s">
        <v>116</v>
      </c>
      <c r="D52" s="113">
        <f>VLOOKUP($B52,'Data herrer'!$A$2:$W$86,5,FALSE)</f>
        <v>0</v>
      </c>
      <c r="E52" s="113">
        <f>VLOOKUP($B52,'Data herrer'!$A$2:$W$86,6,FALSE)</f>
        <v>0</v>
      </c>
      <c r="F52" s="113">
        <f>VLOOKUP($B52,'Data herrer'!$A$2:$W$86,7,FALSE)</f>
        <v>0</v>
      </c>
      <c r="G52" s="113">
        <f>VLOOKUP($B52,'Data herrer'!$A$2:$W$86,8,FALSE)</f>
        <v>0</v>
      </c>
      <c r="H52" s="113">
        <f>VLOOKUP($B52,'Data herrer'!$A$2:$W$86,9,FALSE)</f>
        <v>0</v>
      </c>
      <c r="I52" s="113">
        <f>VLOOKUP($B52,'Data herrer'!$A$2:$W$86,10,FALSE)</f>
        <v>0</v>
      </c>
      <c r="J52" s="113">
        <f>VLOOKUP($B52,'Data herrer'!$A$2:$W$86,11,FALSE)</f>
        <v>0</v>
      </c>
      <c r="K52" s="113">
        <f>VLOOKUP($B52,'Data herrer'!$A$2:$W$86,12,FALSE)</f>
        <v>0</v>
      </c>
      <c r="L52" s="113">
        <f>VLOOKUP($B52,'Data herrer'!$A$2:$W$82,13,FALSE)</f>
        <v>0</v>
      </c>
      <c r="M52" s="114">
        <f>VLOOKUP($B52,'Data herrer'!$A$2:$W$86,23,FALSE)</f>
        <v>0</v>
      </c>
    </row>
    <row r="53" spans="1:13" s="25" customFormat="1" ht="15.75" x14ac:dyDescent="0.25">
      <c r="A53" s="102">
        <f t="shared" si="1"/>
        <v>14</v>
      </c>
      <c r="B53" s="106" t="s">
        <v>128</v>
      </c>
      <c r="C53" s="101" t="s">
        <v>127</v>
      </c>
      <c r="D53" s="113">
        <f>VLOOKUP($B53,'Data herrer'!$A$2:$W$86,5,FALSE)</f>
        <v>0</v>
      </c>
      <c r="E53" s="113">
        <f>VLOOKUP($B53,'Data herrer'!$A$2:$W$86,6,FALSE)</f>
        <v>0</v>
      </c>
      <c r="F53" s="113">
        <f>VLOOKUP($B53,'Data herrer'!$A$2:$W$86,7,FALSE)</f>
        <v>0</v>
      </c>
      <c r="G53" s="113">
        <f>VLOOKUP($B53,'Data herrer'!$A$2:$W$86,8,FALSE)</f>
        <v>0</v>
      </c>
      <c r="H53" s="113">
        <f>VLOOKUP($B53,'Data herrer'!$A$2:$W$86,9,FALSE)</f>
        <v>0</v>
      </c>
      <c r="I53" s="113">
        <f>VLOOKUP($B53,'Data herrer'!$A$2:$W$86,10,FALSE)</f>
        <v>0</v>
      </c>
      <c r="J53" s="113">
        <f>VLOOKUP($B53,'Data herrer'!$A$2:$W$86,11,FALSE)</f>
        <v>0</v>
      </c>
      <c r="K53" s="113">
        <f>VLOOKUP($B53,'Data herrer'!$A$2:$W$86,12,FALSE)</f>
        <v>0</v>
      </c>
      <c r="L53" s="113" t="e">
        <f>VLOOKUP($B53,'Data herrer'!$A$2:$W$82,13,FALSE)</f>
        <v>#N/A</v>
      </c>
      <c r="M53" s="114">
        <f>VLOOKUP($B53,'Data herrer'!$A$2:$W$86,23,FALSE)</f>
        <v>0</v>
      </c>
    </row>
    <row r="54" spans="1:13" s="25" customFormat="1" ht="15.75" x14ac:dyDescent="0.25">
      <c r="A54" s="102">
        <f t="shared" si="1"/>
        <v>14</v>
      </c>
      <c r="B54" s="106" t="s">
        <v>130</v>
      </c>
      <c r="C54" s="101" t="s">
        <v>107</v>
      </c>
      <c r="D54" s="113">
        <f>VLOOKUP($B54,'Data herrer'!$A$2:$W$86,5,FALSE)</f>
        <v>0</v>
      </c>
      <c r="E54" s="113">
        <f>VLOOKUP($B54,'Data herrer'!$A$2:$W$86,6,FALSE)</f>
        <v>0</v>
      </c>
      <c r="F54" s="113">
        <f>VLOOKUP($B54,'Data herrer'!$A$2:$W$86,7,FALSE)</f>
        <v>0</v>
      </c>
      <c r="G54" s="113">
        <f>VLOOKUP($B54,'Data herrer'!$A$2:$W$86,8,FALSE)</f>
        <v>0</v>
      </c>
      <c r="H54" s="113">
        <f>VLOOKUP($B54,'Data herrer'!$A$2:$W$86,9,FALSE)</f>
        <v>0</v>
      </c>
      <c r="I54" s="113">
        <f>VLOOKUP($B54,'Data herrer'!$A$2:$W$86,10,FALSE)</f>
        <v>0</v>
      </c>
      <c r="J54" s="113">
        <f>VLOOKUP($B54,'Data herrer'!$A$2:$W$86,11,FALSE)</f>
        <v>0</v>
      </c>
      <c r="K54" s="113">
        <f>VLOOKUP($B54,'Data herrer'!$A$2:$W$86,12,FALSE)</f>
        <v>0</v>
      </c>
      <c r="L54" s="113">
        <f>VLOOKUP($B54,'Data herrer'!$A$2:$W$82,13,FALSE)</f>
        <v>0</v>
      </c>
      <c r="M54" s="114">
        <f>VLOOKUP($B54,'Data herrer'!$A$2:$W$86,23,FALSE)</f>
        <v>0</v>
      </c>
    </row>
    <row r="55" spans="1:13" s="25" customFormat="1" ht="15.75" x14ac:dyDescent="0.25">
      <c r="A55" s="102">
        <f t="shared" si="1"/>
        <v>14</v>
      </c>
      <c r="B55" s="115" t="s">
        <v>56</v>
      </c>
      <c r="C55" s="101" t="s">
        <v>0</v>
      </c>
      <c r="D55" s="113">
        <f>VLOOKUP($B55,'Data herrer'!$A$2:$W$86,5,FALSE)</f>
        <v>0</v>
      </c>
      <c r="E55" s="113">
        <f>VLOOKUP($B55,'Data herrer'!$A$2:$W$86,6,FALSE)</f>
        <v>0</v>
      </c>
      <c r="F55" s="113">
        <f>VLOOKUP($B55,'Data herrer'!$A$2:$W$86,7,FALSE)</f>
        <v>0</v>
      </c>
      <c r="G55" s="113">
        <f>VLOOKUP($B55,'Data herrer'!$A$2:$W$86,8,FALSE)</f>
        <v>0</v>
      </c>
      <c r="H55" s="113">
        <f>VLOOKUP($B55,'Data herrer'!$A$2:$W$86,9,FALSE)</f>
        <v>0</v>
      </c>
      <c r="I55" s="113">
        <f>VLOOKUP($B55,'Data herrer'!$A$2:$W$86,10,FALSE)</f>
        <v>0</v>
      </c>
      <c r="J55" s="113">
        <f>VLOOKUP($B55,'Data herrer'!$A$2:$W$86,11,FALSE)</f>
        <v>0</v>
      </c>
      <c r="K55" s="113">
        <f>VLOOKUP($B55,'Data herrer'!$A$2:$W$86,12,FALSE)</f>
        <v>0</v>
      </c>
      <c r="L55" s="113">
        <f>VLOOKUP($B55,'Data herrer'!$A$2:$W$82,13,FALSE)</f>
        <v>0</v>
      </c>
      <c r="M55" s="114">
        <f>VLOOKUP($B55,'Data herrer'!$A$2:$W$86,23,FALSE)</f>
        <v>0</v>
      </c>
    </row>
    <row r="56" spans="1:13" s="25" customFormat="1" ht="15.75" x14ac:dyDescent="0.25">
      <c r="A56" s="102">
        <f t="shared" si="1"/>
        <v>14</v>
      </c>
      <c r="B56" s="106" t="s">
        <v>129</v>
      </c>
      <c r="C56" s="101" t="s">
        <v>127</v>
      </c>
      <c r="D56" s="113">
        <f>VLOOKUP($B56,'Data herrer'!$A$2:$W$86,5,FALSE)</f>
        <v>0</v>
      </c>
      <c r="E56" s="113">
        <f>VLOOKUP($B56,'Data herrer'!$A$2:$W$86,6,FALSE)</f>
        <v>0</v>
      </c>
      <c r="F56" s="113">
        <f>VLOOKUP($B56,'Data herrer'!$A$2:$W$86,7,FALSE)</f>
        <v>0</v>
      </c>
      <c r="G56" s="113">
        <f>VLOOKUP($B56,'Data herrer'!$A$2:$W$86,8,FALSE)</f>
        <v>0</v>
      </c>
      <c r="H56" s="113">
        <f>VLOOKUP($B56,'Data herrer'!$A$2:$W$86,9,FALSE)</f>
        <v>0</v>
      </c>
      <c r="I56" s="113">
        <f>VLOOKUP($B56,'Data herrer'!$A$2:$W$86,10,FALSE)</f>
        <v>0</v>
      </c>
      <c r="J56" s="113">
        <f>VLOOKUP($B56,'Data herrer'!$A$2:$W$86,11,FALSE)</f>
        <v>0</v>
      </c>
      <c r="K56" s="113">
        <f>VLOOKUP($B56,'Data herrer'!$A$2:$W$86,12,FALSE)</f>
        <v>0</v>
      </c>
      <c r="L56" s="113">
        <f>VLOOKUP($B56,'Data herrer'!$A$2:$W$82,13,FALSE)</f>
        <v>0</v>
      </c>
      <c r="M56" s="114">
        <f>VLOOKUP($B56,'Data herrer'!$A$2:$W$86,23,FALSE)</f>
        <v>0</v>
      </c>
    </row>
    <row r="57" spans="1:13" s="25" customFormat="1" ht="15.75" x14ac:dyDescent="0.25">
      <c r="A57" s="102">
        <f t="shared" si="1"/>
        <v>14</v>
      </c>
      <c r="B57" s="106" t="s">
        <v>131</v>
      </c>
      <c r="C57" s="101" t="s">
        <v>132</v>
      </c>
      <c r="D57" s="113">
        <f>VLOOKUP($B57,'Data herrer'!$A$2:$W$86,5,FALSE)</f>
        <v>0</v>
      </c>
      <c r="E57" s="113">
        <f>VLOOKUP($B57,'Data herrer'!$A$2:$W$86,6,FALSE)</f>
        <v>0</v>
      </c>
      <c r="F57" s="113">
        <f>VLOOKUP($B57,'Data herrer'!$A$2:$W$86,7,FALSE)</f>
        <v>0</v>
      </c>
      <c r="G57" s="113">
        <f>VLOOKUP($B57,'Data herrer'!$A$2:$W$86,8,FALSE)</f>
        <v>0</v>
      </c>
      <c r="H57" s="113">
        <f>VLOOKUP($B57,'Data herrer'!$A$2:$W$86,9,FALSE)</f>
        <v>0</v>
      </c>
      <c r="I57" s="113">
        <f>VLOOKUP($B57,'Data herrer'!$A$2:$W$86,10,FALSE)</f>
        <v>0</v>
      </c>
      <c r="J57" s="113">
        <f>VLOOKUP($B57,'Data herrer'!$A$2:$W$86,11,FALSE)</f>
        <v>0</v>
      </c>
      <c r="K57" s="113">
        <f>VLOOKUP($B57,'Data herrer'!$A$2:$W$86,12,FALSE)</f>
        <v>0</v>
      </c>
      <c r="L57" s="113">
        <f>VLOOKUP($B57,'Data herrer'!$A$2:$W$82,13,FALSE)</f>
        <v>0</v>
      </c>
      <c r="M57" s="114">
        <f>VLOOKUP($B57,'Data herrer'!$A$2:$W$86,23,FALSE)</f>
        <v>0</v>
      </c>
    </row>
    <row r="58" spans="1:13" s="25" customFormat="1" ht="15.75" x14ac:dyDescent="0.25">
      <c r="A58" s="102">
        <f t="shared" si="1"/>
        <v>14</v>
      </c>
      <c r="B58" s="115" t="s">
        <v>50</v>
      </c>
      <c r="C58" s="101" t="s">
        <v>137</v>
      </c>
      <c r="D58" s="113">
        <f>VLOOKUP($B58,'Data herrer'!$A$2:$W$86,5,FALSE)</f>
        <v>0</v>
      </c>
      <c r="E58" s="113">
        <f>VLOOKUP($B58,'Data herrer'!$A$2:$W$86,6,FALSE)</f>
        <v>0</v>
      </c>
      <c r="F58" s="113">
        <f>VLOOKUP($B58,'Data herrer'!$A$2:$W$86,7,FALSE)</f>
        <v>0</v>
      </c>
      <c r="G58" s="113">
        <f>VLOOKUP($B58,'Data herrer'!$A$2:$W$86,8,FALSE)</f>
        <v>0</v>
      </c>
      <c r="H58" s="113">
        <f>VLOOKUP($B58,'Data herrer'!$A$2:$W$86,9,FALSE)</f>
        <v>0</v>
      </c>
      <c r="I58" s="113">
        <f>VLOOKUP($B58,'Data herrer'!$A$2:$W$86,10,FALSE)</f>
        <v>0</v>
      </c>
      <c r="J58" s="113">
        <f>VLOOKUP($B58,'Data herrer'!$A$2:$W$86,11,FALSE)</f>
        <v>0</v>
      </c>
      <c r="K58" s="113">
        <f>VLOOKUP($B58,'Data herrer'!$A$2:$W$86,12,FALSE)</f>
        <v>0</v>
      </c>
      <c r="L58" s="113">
        <f>VLOOKUP($B58,'Data herrer'!$A$2:$W$82,13,FALSE)</f>
        <v>0</v>
      </c>
      <c r="M58" s="114">
        <f>VLOOKUP($B58,'Data herrer'!$A$2:$W$86,23,FALSE)</f>
        <v>0</v>
      </c>
    </row>
    <row r="59" spans="1:13" s="25" customFormat="1" ht="15.75" x14ac:dyDescent="0.25">
      <c r="A59" s="102">
        <f t="shared" si="1"/>
        <v>14</v>
      </c>
      <c r="B59" s="115" t="s">
        <v>89</v>
      </c>
      <c r="C59" s="101" t="s">
        <v>25</v>
      </c>
      <c r="D59" s="113">
        <f>VLOOKUP($B59,'Data herrer'!$A$2:$W$86,5,FALSE)</f>
        <v>0</v>
      </c>
      <c r="E59" s="113">
        <f>VLOOKUP($B59,'Data herrer'!$A$2:$W$86,6,FALSE)</f>
        <v>0</v>
      </c>
      <c r="F59" s="113">
        <f>VLOOKUP($B59,'Data herrer'!$A$2:$W$86,7,FALSE)</f>
        <v>0</v>
      </c>
      <c r="G59" s="113">
        <f>VLOOKUP($B59,'Data herrer'!$A$2:$W$86,8,FALSE)</f>
        <v>0</v>
      </c>
      <c r="H59" s="113">
        <f>VLOOKUP($B59,'Data herrer'!$A$2:$W$86,9,FALSE)</f>
        <v>0</v>
      </c>
      <c r="I59" s="113">
        <f>VLOOKUP($B59,'Data herrer'!$A$2:$W$86,10,FALSE)</f>
        <v>0</v>
      </c>
      <c r="J59" s="113">
        <f>VLOOKUP($B59,'Data herrer'!$A$2:$W$86,11,FALSE)</f>
        <v>0</v>
      </c>
      <c r="K59" s="113">
        <f>VLOOKUP($B59,'Data herrer'!$A$2:$W$86,12,FALSE)</f>
        <v>0</v>
      </c>
      <c r="L59" s="113">
        <f>VLOOKUP($B59,'Data herrer'!$A$2:$W$82,13,FALSE)</f>
        <v>0</v>
      </c>
      <c r="M59" s="114">
        <f>VLOOKUP($B59,'Data herrer'!$A$2:$W$86,23,FALSE)</f>
        <v>0</v>
      </c>
    </row>
    <row r="60" spans="1:13" s="25" customFormat="1" ht="15.75" x14ac:dyDescent="0.25">
      <c r="A60" s="102">
        <f t="shared" si="1"/>
        <v>14</v>
      </c>
      <c r="B60" s="115" t="s">
        <v>42</v>
      </c>
      <c r="C60" s="101" t="s">
        <v>112</v>
      </c>
      <c r="D60" s="113">
        <f>VLOOKUP($B60,'Data herrer'!$A$2:$W$86,5,FALSE)</f>
        <v>0</v>
      </c>
      <c r="E60" s="113">
        <f>VLOOKUP($B60,'Data herrer'!$A$2:$W$86,6,FALSE)</f>
        <v>0</v>
      </c>
      <c r="F60" s="113">
        <f>VLOOKUP($B60,'Data herrer'!$A$2:$W$86,7,FALSE)</f>
        <v>0</v>
      </c>
      <c r="G60" s="113">
        <f>VLOOKUP($B60,'Data herrer'!$A$2:$W$86,8,FALSE)</f>
        <v>0</v>
      </c>
      <c r="H60" s="113">
        <f>VLOOKUP($B60,'Data herrer'!$A$2:$W$86,9,FALSE)</f>
        <v>0</v>
      </c>
      <c r="I60" s="113">
        <f>VLOOKUP($B60,'Data herrer'!$A$2:$W$86,10,FALSE)</f>
        <v>0</v>
      </c>
      <c r="J60" s="113">
        <f>VLOOKUP($B60,'Data herrer'!$A$2:$W$86,11,FALSE)</f>
        <v>0</v>
      </c>
      <c r="K60" s="113">
        <f>VLOOKUP($B60,'Data herrer'!$A$2:$W$86,12,FALSE)</f>
        <v>0</v>
      </c>
      <c r="L60" s="113">
        <f>VLOOKUP($B60,'Data herrer'!$A$2:$W$82,13,FALSE)</f>
        <v>0</v>
      </c>
      <c r="M60" s="114">
        <f>VLOOKUP($B60,'Data herrer'!$A$2:$W$86,23,FALSE)</f>
        <v>0</v>
      </c>
    </row>
    <row r="61" spans="1:13" s="25" customFormat="1" ht="15.75" x14ac:dyDescent="0.25">
      <c r="A61" s="102">
        <f t="shared" si="1"/>
        <v>14</v>
      </c>
      <c r="B61" s="101" t="s">
        <v>84</v>
      </c>
      <c r="C61" s="101" t="s">
        <v>112</v>
      </c>
      <c r="D61" s="113">
        <f>VLOOKUP($B61,'Data herrer'!$A$2:$W$86,5,FALSE)</f>
        <v>0</v>
      </c>
      <c r="E61" s="113">
        <f>VLOOKUP($B61,'Data herrer'!$A$2:$W$86,6,FALSE)</f>
        <v>0</v>
      </c>
      <c r="F61" s="113">
        <f>VLOOKUP($B61,'Data herrer'!$A$2:$W$86,7,FALSE)</f>
        <v>0</v>
      </c>
      <c r="G61" s="113">
        <f>VLOOKUP($B61,'Data herrer'!$A$2:$W$86,8,FALSE)</f>
        <v>0</v>
      </c>
      <c r="H61" s="113">
        <f>VLOOKUP($B61,'Data herrer'!$A$2:$W$86,9,FALSE)</f>
        <v>0</v>
      </c>
      <c r="I61" s="113">
        <f>VLOOKUP($B61,'Data herrer'!$A$2:$W$86,10,FALSE)</f>
        <v>0</v>
      </c>
      <c r="J61" s="113">
        <f>VLOOKUP($B61,'Data herrer'!$A$2:$W$86,11,FALSE)</f>
        <v>0</v>
      </c>
      <c r="K61" s="113">
        <f>VLOOKUP($B61,'Data herrer'!$A$2:$W$86,12,FALSE)</f>
        <v>0</v>
      </c>
      <c r="L61" s="113">
        <f>VLOOKUP($B61,'Data herrer'!$A$2:$W$82,13,FALSE)</f>
        <v>0</v>
      </c>
      <c r="M61" s="114">
        <f>VLOOKUP($B61,'Data herrer'!$A$2:$W$86,23,FALSE)</f>
        <v>0</v>
      </c>
    </row>
    <row r="62" spans="1:13" s="25" customFormat="1" ht="15.75" x14ac:dyDescent="0.25">
      <c r="A62" s="102">
        <f t="shared" si="1"/>
        <v>14</v>
      </c>
      <c r="B62" s="115" t="s">
        <v>68</v>
      </c>
      <c r="C62" s="101" t="s">
        <v>112</v>
      </c>
      <c r="D62" s="113">
        <f>VLOOKUP($B62,'Data herrer'!$A$2:$W$86,5,FALSE)</f>
        <v>0</v>
      </c>
      <c r="E62" s="113">
        <f>VLOOKUP($B62,'Data herrer'!$A$2:$W$86,6,FALSE)</f>
        <v>0</v>
      </c>
      <c r="F62" s="113">
        <f>VLOOKUP($B62,'Data herrer'!$A$2:$W$86,7,FALSE)</f>
        <v>0</v>
      </c>
      <c r="G62" s="113">
        <f>VLOOKUP($B62,'Data herrer'!$A$2:$W$86,8,FALSE)</f>
        <v>0</v>
      </c>
      <c r="H62" s="113">
        <f>VLOOKUP($B62,'Data herrer'!$A$2:$W$86,9,FALSE)</f>
        <v>0</v>
      </c>
      <c r="I62" s="113">
        <f>VLOOKUP($B62,'Data herrer'!$A$2:$W$86,10,FALSE)</f>
        <v>0</v>
      </c>
      <c r="J62" s="113">
        <f>VLOOKUP($B62,'Data herrer'!$A$2:$W$86,11,FALSE)</f>
        <v>0</v>
      </c>
      <c r="K62" s="113">
        <f>VLOOKUP($B62,'Data herrer'!$A$2:$W$86,12,FALSE)</f>
        <v>0</v>
      </c>
      <c r="L62" s="113">
        <f>VLOOKUP($B62,'Data herrer'!$A$2:$W$82,13,FALSE)</f>
        <v>0</v>
      </c>
      <c r="M62" s="114">
        <f>VLOOKUP($B62,'Data herrer'!$A$2:$W$86,23,FALSE)</f>
        <v>0</v>
      </c>
    </row>
    <row r="63" spans="1:13" s="25" customFormat="1" ht="15.75" x14ac:dyDescent="0.25">
      <c r="A63" s="102">
        <f t="shared" si="1"/>
        <v>14</v>
      </c>
      <c r="B63" s="101" t="s">
        <v>38</v>
      </c>
      <c r="C63" s="101" t="s">
        <v>137</v>
      </c>
      <c r="D63" s="113">
        <f>VLOOKUP($B63,'Data herrer'!$A$2:$W$86,5,FALSE)</f>
        <v>0</v>
      </c>
      <c r="E63" s="113">
        <f>VLOOKUP($B63,'Data herrer'!$A$2:$W$86,6,FALSE)</f>
        <v>0</v>
      </c>
      <c r="F63" s="113">
        <f>VLOOKUP($B63,'Data herrer'!$A$2:$W$86,7,FALSE)</f>
        <v>0</v>
      </c>
      <c r="G63" s="113">
        <f>VLOOKUP($B63,'Data herrer'!$A$2:$W$86,8,FALSE)</f>
        <v>0</v>
      </c>
      <c r="H63" s="113">
        <f>VLOOKUP($B63,'Data herrer'!$A$2:$W$86,9,FALSE)</f>
        <v>0</v>
      </c>
      <c r="I63" s="113">
        <f>VLOOKUP($B63,'Data herrer'!$A$2:$W$86,10,FALSE)</f>
        <v>0</v>
      </c>
      <c r="J63" s="113">
        <f>VLOOKUP($B63,'Data herrer'!$A$2:$W$86,11,FALSE)</f>
        <v>0</v>
      </c>
      <c r="K63" s="113">
        <f>VLOOKUP($B63,'Data herrer'!$A$2:$W$86,12,FALSE)</f>
        <v>0</v>
      </c>
      <c r="L63" s="113">
        <f>VLOOKUP($B63,'Data herrer'!$A$2:$W$82,13,FALSE)</f>
        <v>0</v>
      </c>
      <c r="M63" s="114">
        <f>VLOOKUP($B63,'Data herrer'!$A$2:$W$86,23,FALSE)</f>
        <v>0</v>
      </c>
    </row>
    <row r="64" spans="1:13" s="25" customFormat="1" ht="15.75" x14ac:dyDescent="0.25">
      <c r="A64" s="102">
        <f t="shared" si="1"/>
        <v>14</v>
      </c>
      <c r="B64" s="115" t="s">
        <v>87</v>
      </c>
      <c r="C64" s="101" t="s">
        <v>137</v>
      </c>
      <c r="D64" s="113">
        <f>VLOOKUP($B64,'Data herrer'!$A$2:$W$86,5,FALSE)</f>
        <v>0</v>
      </c>
      <c r="E64" s="113">
        <f>VLOOKUP($B64,'Data herrer'!$A$2:$W$86,6,FALSE)</f>
        <v>0</v>
      </c>
      <c r="F64" s="113">
        <f>VLOOKUP($B64,'Data herrer'!$A$2:$W$86,7,FALSE)</f>
        <v>0</v>
      </c>
      <c r="G64" s="113">
        <f>VLOOKUP($B64,'Data herrer'!$A$2:$W$86,8,FALSE)</f>
        <v>0</v>
      </c>
      <c r="H64" s="113">
        <f>VLOOKUP($B64,'Data herrer'!$A$2:$W$86,9,FALSE)</f>
        <v>0</v>
      </c>
      <c r="I64" s="113">
        <f>VLOOKUP($B64,'Data herrer'!$A$2:$W$86,10,FALSE)</f>
        <v>0</v>
      </c>
      <c r="J64" s="113">
        <f>VLOOKUP($B64,'Data herrer'!$A$2:$W$86,11,FALSE)</f>
        <v>0</v>
      </c>
      <c r="K64" s="113">
        <f>VLOOKUP($B64,'Data herrer'!$A$2:$W$86,12,FALSE)</f>
        <v>0</v>
      </c>
      <c r="L64" s="113">
        <f>VLOOKUP($B64,'Data herrer'!$A$2:$W$82,13,FALSE)</f>
        <v>0</v>
      </c>
      <c r="M64" s="114">
        <f>VLOOKUP($B64,'Data herrer'!$A$2:$W$86,23,FALSE)</f>
        <v>0</v>
      </c>
    </row>
    <row r="65" spans="1:13" s="25" customFormat="1" ht="15.75" x14ac:dyDescent="0.25">
      <c r="A65" s="102">
        <f t="shared" si="1"/>
        <v>14</v>
      </c>
      <c r="B65" s="101" t="s">
        <v>36</v>
      </c>
      <c r="C65" s="101" t="s">
        <v>112</v>
      </c>
      <c r="D65" s="113">
        <f>VLOOKUP($B65,'Data herrer'!$A$2:$W$86,5,FALSE)</f>
        <v>0</v>
      </c>
      <c r="E65" s="113">
        <f>VLOOKUP($B65,'Data herrer'!$A$2:$W$86,6,FALSE)</f>
        <v>0</v>
      </c>
      <c r="F65" s="113">
        <f>VLOOKUP($B65,'Data herrer'!$A$2:$W$86,7,FALSE)</f>
        <v>0</v>
      </c>
      <c r="G65" s="113">
        <f>VLOOKUP($B65,'Data herrer'!$A$2:$W$86,8,FALSE)</f>
        <v>0</v>
      </c>
      <c r="H65" s="113">
        <f>VLOOKUP($B65,'Data herrer'!$A$2:$W$86,9,FALSE)</f>
        <v>0</v>
      </c>
      <c r="I65" s="113">
        <f>VLOOKUP($B65,'Data herrer'!$A$2:$W$86,10,FALSE)</f>
        <v>0</v>
      </c>
      <c r="J65" s="113">
        <f>VLOOKUP($B65,'Data herrer'!$A$2:$W$86,11,FALSE)</f>
        <v>0</v>
      </c>
      <c r="K65" s="113">
        <f>VLOOKUP($B65,'Data herrer'!$A$2:$W$86,12,FALSE)</f>
        <v>0</v>
      </c>
      <c r="L65" s="113" t="e">
        <f>VLOOKUP($B65,'Data herrer'!$A$2:$W$82,13,FALSE)</f>
        <v>#N/A</v>
      </c>
      <c r="M65" s="114">
        <f>VLOOKUP($B65,'Data herrer'!$A$2:$W$86,23,FALSE)</f>
        <v>0</v>
      </c>
    </row>
    <row r="66" spans="1:13" ht="15.75" x14ac:dyDescent="0.25">
      <c r="A66" s="102">
        <f t="shared" si="1"/>
        <v>14</v>
      </c>
      <c r="B66" s="101" t="s">
        <v>39</v>
      </c>
      <c r="C66" s="101" t="s">
        <v>27</v>
      </c>
      <c r="D66" s="113">
        <f>VLOOKUP($B66,'Data herrer'!$A$2:$W$86,5,FALSE)</f>
        <v>0</v>
      </c>
      <c r="E66" s="113">
        <f>VLOOKUP($B66,'Data herrer'!$A$2:$W$86,6,FALSE)</f>
        <v>0</v>
      </c>
      <c r="F66" s="113">
        <f>VLOOKUP($B66,'Data herrer'!$A$2:$W$86,7,FALSE)</f>
        <v>0</v>
      </c>
      <c r="G66" s="113">
        <f>VLOOKUP($B66,'Data herrer'!$A$2:$W$86,8,FALSE)</f>
        <v>0</v>
      </c>
      <c r="H66" s="113">
        <f>VLOOKUP($B66,'Data herrer'!$A$2:$W$86,9,FALSE)</f>
        <v>0</v>
      </c>
      <c r="I66" s="113">
        <f>VLOOKUP($B66,'Data herrer'!$A$2:$W$86,10,FALSE)</f>
        <v>0</v>
      </c>
      <c r="J66" s="113">
        <f>VLOOKUP($B66,'Data herrer'!$A$2:$W$86,11,FALSE)</f>
        <v>0</v>
      </c>
      <c r="K66" s="113">
        <f>VLOOKUP($B66,'Data herrer'!$A$2:$W$86,12,FALSE)</f>
        <v>0</v>
      </c>
      <c r="L66" s="113">
        <f>VLOOKUP($B66,'Data herrer'!$A$2:$W$82,13,FALSE)</f>
        <v>0</v>
      </c>
      <c r="M66" s="114">
        <f>VLOOKUP($B66,'Data herrer'!$A$2:$W$86,23,FALSE)</f>
        <v>0</v>
      </c>
    </row>
    <row r="67" spans="1:13" ht="15.75" x14ac:dyDescent="0.25">
      <c r="A67" s="102">
        <f t="shared" si="1"/>
        <v>14</v>
      </c>
      <c r="B67" s="101" t="s">
        <v>41</v>
      </c>
      <c r="C67" s="101" t="s">
        <v>110</v>
      </c>
      <c r="D67" s="113">
        <f>VLOOKUP($B67,'Data herrer'!$A$2:$W$86,5,FALSE)</f>
        <v>0</v>
      </c>
      <c r="E67" s="113">
        <f>VLOOKUP($B67,'Data herrer'!$A$2:$W$86,6,FALSE)</f>
        <v>0</v>
      </c>
      <c r="F67" s="113">
        <f>VLOOKUP($B67,'Data herrer'!$A$2:$W$86,7,FALSE)</f>
        <v>0</v>
      </c>
      <c r="G67" s="113">
        <f>VLOOKUP($B67,'Data herrer'!$A$2:$W$86,8,FALSE)</f>
        <v>0</v>
      </c>
      <c r="H67" s="113">
        <f>VLOOKUP($B67,'Data herrer'!$A$2:$W$86,9,FALSE)</f>
        <v>0</v>
      </c>
      <c r="I67" s="113">
        <f>VLOOKUP($B67,'Data herrer'!$A$2:$W$86,10,FALSE)</f>
        <v>0</v>
      </c>
      <c r="J67" s="113">
        <f>VLOOKUP($B67,'Data herrer'!$A$2:$W$86,11,FALSE)</f>
        <v>0</v>
      </c>
      <c r="K67" s="113">
        <f>VLOOKUP($B67,'Data herrer'!$A$2:$W$86,12,FALSE)</f>
        <v>0</v>
      </c>
      <c r="L67" s="113">
        <f>VLOOKUP($B67,'Data herrer'!$A$2:$W$82,13,FALSE)</f>
        <v>0</v>
      </c>
      <c r="M67" s="114">
        <f>VLOOKUP($B67,'Data herrer'!$A$2:$W$86,23,FALSE)</f>
        <v>0</v>
      </c>
    </row>
    <row r="68" spans="1:13" ht="15.75" x14ac:dyDescent="0.25">
      <c r="A68" s="102">
        <f t="shared" si="1"/>
        <v>14</v>
      </c>
      <c r="B68" s="101" t="s">
        <v>43</v>
      </c>
      <c r="C68" s="101" t="s">
        <v>114</v>
      </c>
      <c r="D68" s="113">
        <f>VLOOKUP($B68,'Data herrer'!$A$2:$W$86,5,FALSE)</f>
        <v>0</v>
      </c>
      <c r="E68" s="113">
        <f>VLOOKUP($B68,'Data herrer'!$A$2:$W$86,6,FALSE)</f>
        <v>0</v>
      </c>
      <c r="F68" s="113">
        <f>VLOOKUP($B68,'Data herrer'!$A$2:$W$86,7,FALSE)</f>
        <v>0</v>
      </c>
      <c r="G68" s="113">
        <f>VLOOKUP($B68,'Data herrer'!$A$2:$W$86,8,FALSE)</f>
        <v>0</v>
      </c>
      <c r="H68" s="113">
        <f>VLOOKUP($B68,'Data herrer'!$A$2:$W$86,9,FALSE)</f>
        <v>0</v>
      </c>
      <c r="I68" s="113">
        <f>VLOOKUP($B68,'Data herrer'!$A$2:$W$86,10,FALSE)</f>
        <v>0</v>
      </c>
      <c r="J68" s="113">
        <f>VLOOKUP($B68,'Data herrer'!$A$2:$W$86,11,FALSE)</f>
        <v>0</v>
      </c>
      <c r="K68" s="113">
        <f>VLOOKUP($B68,'Data herrer'!$A$2:$W$86,12,FALSE)</f>
        <v>0</v>
      </c>
      <c r="L68" s="113">
        <f>VLOOKUP($B68,'Data herrer'!$A$2:$W$82,13,FALSE)</f>
        <v>0</v>
      </c>
      <c r="M68" s="114">
        <f>VLOOKUP($B68,'Data herrer'!$A$2:$W$86,23,FALSE)</f>
        <v>0</v>
      </c>
    </row>
    <row r="69" spans="1:13" ht="15.75" x14ac:dyDescent="0.25">
      <c r="A69" s="102">
        <f t="shared" si="1"/>
        <v>14</v>
      </c>
      <c r="B69" s="115" t="s">
        <v>44</v>
      </c>
      <c r="C69" s="101" t="s">
        <v>114</v>
      </c>
      <c r="D69" s="113">
        <f>VLOOKUP($B69,'Data herrer'!$A$2:$W$86,5,FALSE)</f>
        <v>0</v>
      </c>
      <c r="E69" s="113">
        <f>VLOOKUP($B69,'Data herrer'!$A$2:$W$86,6,FALSE)</f>
        <v>0</v>
      </c>
      <c r="F69" s="113">
        <f>VLOOKUP($B69,'Data herrer'!$A$2:$W$86,7,FALSE)</f>
        <v>0</v>
      </c>
      <c r="G69" s="113">
        <f>VLOOKUP($B69,'Data herrer'!$A$2:$W$86,8,FALSE)</f>
        <v>0</v>
      </c>
      <c r="H69" s="113">
        <f>VLOOKUP($B69,'Data herrer'!$A$2:$W$86,9,FALSE)</f>
        <v>0</v>
      </c>
      <c r="I69" s="113">
        <f>VLOOKUP($B69,'Data herrer'!$A$2:$W$86,10,FALSE)</f>
        <v>0</v>
      </c>
      <c r="J69" s="113">
        <f>VLOOKUP($B69,'Data herrer'!$A$2:$W$86,11,FALSE)</f>
        <v>0</v>
      </c>
      <c r="K69" s="113">
        <f>VLOOKUP($B69,'Data herrer'!$A$2:$W$86,12,FALSE)</f>
        <v>0</v>
      </c>
      <c r="L69" s="113">
        <f>VLOOKUP($B69,'Data herrer'!$A$2:$W$82,13,FALSE)</f>
        <v>0</v>
      </c>
      <c r="M69" s="114">
        <f>VLOOKUP($B69,'Data herrer'!$A$2:$W$86,23,FALSE)</f>
        <v>0</v>
      </c>
    </row>
    <row r="70" spans="1:13" ht="15.75" x14ac:dyDescent="0.25">
      <c r="A70" s="102">
        <f t="shared" si="1"/>
        <v>14</v>
      </c>
      <c r="B70" s="101" t="s">
        <v>46</v>
      </c>
      <c r="C70" s="101" t="s">
        <v>31</v>
      </c>
      <c r="D70" s="113">
        <f>VLOOKUP($B70,'Data herrer'!$A$2:$W$86,5,FALSE)</f>
        <v>0</v>
      </c>
      <c r="E70" s="113">
        <f>VLOOKUP($B70,'Data herrer'!$A$2:$W$86,6,FALSE)</f>
        <v>0</v>
      </c>
      <c r="F70" s="113">
        <f>VLOOKUP($B70,'Data herrer'!$A$2:$W$86,7,FALSE)</f>
        <v>0</v>
      </c>
      <c r="G70" s="113">
        <f>VLOOKUP($B70,'Data herrer'!$A$2:$W$86,8,FALSE)</f>
        <v>0</v>
      </c>
      <c r="H70" s="113">
        <f>VLOOKUP($B70,'Data herrer'!$A$2:$W$86,9,FALSE)</f>
        <v>0</v>
      </c>
      <c r="I70" s="113">
        <f>VLOOKUP($B70,'Data herrer'!$A$2:$W$86,10,FALSE)</f>
        <v>0</v>
      </c>
      <c r="J70" s="113">
        <f>VLOOKUP($B70,'Data herrer'!$A$2:$W$86,11,FALSE)</f>
        <v>0</v>
      </c>
      <c r="K70" s="113">
        <f>VLOOKUP($B70,'Data herrer'!$A$2:$W$86,12,FALSE)</f>
        <v>0</v>
      </c>
      <c r="L70" s="113">
        <f>VLOOKUP($B70,'Data herrer'!$A$2:$W$82,13,FALSE)</f>
        <v>0</v>
      </c>
      <c r="M70" s="114">
        <f>VLOOKUP($B70,'Data herrer'!$A$2:$W$86,23,FALSE)</f>
        <v>0</v>
      </c>
    </row>
    <row r="71" spans="1:13" ht="15.75" x14ac:dyDescent="0.25">
      <c r="A71" s="102">
        <f t="shared" ref="A71:A90" si="2">RANK(M71,M$7:M$94,0)</f>
        <v>14</v>
      </c>
      <c r="B71" s="115" t="s">
        <v>47</v>
      </c>
      <c r="C71" s="101" t="s">
        <v>22</v>
      </c>
      <c r="D71" s="113">
        <f>VLOOKUP($B71,'Data herrer'!$A$2:$W$86,5,FALSE)</f>
        <v>0</v>
      </c>
      <c r="E71" s="113">
        <f>VLOOKUP($B71,'Data herrer'!$A$2:$W$86,6,FALSE)</f>
        <v>0</v>
      </c>
      <c r="F71" s="113">
        <f>VLOOKUP($B71,'Data herrer'!$A$2:$W$86,7,FALSE)</f>
        <v>0</v>
      </c>
      <c r="G71" s="113">
        <f>VLOOKUP($B71,'Data herrer'!$A$2:$W$86,8,FALSE)</f>
        <v>0</v>
      </c>
      <c r="H71" s="113">
        <f>VLOOKUP($B71,'Data herrer'!$A$2:$W$86,9,FALSE)</f>
        <v>0</v>
      </c>
      <c r="I71" s="113">
        <f>VLOOKUP($B71,'Data herrer'!$A$2:$W$86,10,FALSE)</f>
        <v>0</v>
      </c>
      <c r="J71" s="113">
        <f>VLOOKUP($B71,'Data herrer'!$A$2:$W$86,11,FALSE)</f>
        <v>0</v>
      </c>
      <c r="K71" s="113">
        <f>VLOOKUP($B71,'Data herrer'!$A$2:$W$86,12,FALSE)</f>
        <v>0</v>
      </c>
      <c r="L71" s="113">
        <f>VLOOKUP($B71,'Data herrer'!$A$2:$W$82,13,FALSE)</f>
        <v>0</v>
      </c>
      <c r="M71" s="114">
        <f>VLOOKUP($B71,'Data herrer'!$A$2:$W$86,23,FALSE)</f>
        <v>0</v>
      </c>
    </row>
    <row r="72" spans="1:13" ht="15.75" x14ac:dyDescent="0.25">
      <c r="A72" s="102">
        <f t="shared" si="2"/>
        <v>14</v>
      </c>
      <c r="B72" s="115" t="s">
        <v>51</v>
      </c>
      <c r="C72" s="101" t="s">
        <v>33</v>
      </c>
      <c r="D72" s="113">
        <f>VLOOKUP($B72,'Data herrer'!$A$2:$W$86,5,FALSE)</f>
        <v>0</v>
      </c>
      <c r="E72" s="113">
        <f>VLOOKUP($B72,'Data herrer'!$A$2:$W$86,6,FALSE)</f>
        <v>0</v>
      </c>
      <c r="F72" s="113">
        <f>VLOOKUP($B72,'Data herrer'!$A$2:$W$86,7,FALSE)</f>
        <v>0</v>
      </c>
      <c r="G72" s="113">
        <f>VLOOKUP($B72,'Data herrer'!$A$2:$W$86,8,FALSE)</f>
        <v>0</v>
      </c>
      <c r="H72" s="113">
        <f>VLOOKUP($B72,'Data herrer'!$A$2:$W$86,9,FALSE)</f>
        <v>0</v>
      </c>
      <c r="I72" s="113">
        <f>VLOOKUP($B72,'Data herrer'!$A$2:$W$86,10,FALSE)</f>
        <v>0</v>
      </c>
      <c r="J72" s="113">
        <f>VLOOKUP($B72,'Data herrer'!$A$2:$W$86,11,FALSE)</f>
        <v>0</v>
      </c>
      <c r="K72" s="113">
        <f>VLOOKUP($B72,'Data herrer'!$A$2:$W$86,12,FALSE)</f>
        <v>0</v>
      </c>
      <c r="L72" s="113">
        <f>VLOOKUP($B72,'Data herrer'!$A$2:$W$82,13,FALSE)</f>
        <v>0</v>
      </c>
      <c r="M72" s="114">
        <f>VLOOKUP($B72,'Data herrer'!$A$2:$W$86,23,FALSE)</f>
        <v>0</v>
      </c>
    </row>
    <row r="73" spans="1:13" ht="15.75" x14ac:dyDescent="0.25">
      <c r="A73" s="102">
        <f t="shared" si="2"/>
        <v>14</v>
      </c>
      <c r="B73" s="115" t="s">
        <v>55</v>
      </c>
      <c r="C73" s="101" t="s">
        <v>22</v>
      </c>
      <c r="D73" s="113">
        <f>VLOOKUP($B73,'Data herrer'!$A$2:$W$86,5,FALSE)</f>
        <v>0</v>
      </c>
      <c r="E73" s="113">
        <f>VLOOKUP($B73,'Data herrer'!$A$2:$W$86,6,FALSE)</f>
        <v>0</v>
      </c>
      <c r="F73" s="113">
        <f>VLOOKUP($B73,'Data herrer'!$A$2:$W$86,7,FALSE)</f>
        <v>0</v>
      </c>
      <c r="G73" s="113">
        <f>VLOOKUP($B73,'Data herrer'!$A$2:$W$86,8,FALSE)</f>
        <v>0</v>
      </c>
      <c r="H73" s="113">
        <f>VLOOKUP($B73,'Data herrer'!$A$2:$W$86,9,FALSE)</f>
        <v>0</v>
      </c>
      <c r="I73" s="113">
        <f>VLOOKUP($B73,'Data herrer'!$A$2:$W$86,10,FALSE)</f>
        <v>0</v>
      </c>
      <c r="J73" s="113">
        <f>VLOOKUP($B73,'Data herrer'!$A$2:$W$86,11,FALSE)</f>
        <v>0</v>
      </c>
      <c r="K73" s="113">
        <f>VLOOKUP($B73,'Data herrer'!$A$2:$W$86,12,FALSE)</f>
        <v>0</v>
      </c>
      <c r="L73" s="113">
        <f>VLOOKUP($B73,'Data herrer'!$A$2:$W$82,13,FALSE)</f>
        <v>0</v>
      </c>
      <c r="M73" s="114">
        <f>VLOOKUP($B73,'Data herrer'!$A$2:$W$86,23,FALSE)</f>
        <v>0</v>
      </c>
    </row>
    <row r="74" spans="1:13" ht="15.75" x14ac:dyDescent="0.25">
      <c r="A74" s="102">
        <f t="shared" si="2"/>
        <v>14</v>
      </c>
      <c r="B74" s="101" t="s">
        <v>58</v>
      </c>
      <c r="C74" s="101" t="s">
        <v>115</v>
      </c>
      <c r="D74" s="113">
        <f>VLOOKUP($B74,'Data herrer'!$A$2:$W$86,5,FALSE)</f>
        <v>0</v>
      </c>
      <c r="E74" s="113">
        <f>VLOOKUP($B74,'Data herrer'!$A$2:$W$86,6,FALSE)</f>
        <v>0</v>
      </c>
      <c r="F74" s="113">
        <f>VLOOKUP($B74,'Data herrer'!$A$2:$W$86,7,FALSE)</f>
        <v>0</v>
      </c>
      <c r="G74" s="113">
        <f>VLOOKUP($B74,'Data herrer'!$A$2:$W$86,8,FALSE)</f>
        <v>0</v>
      </c>
      <c r="H74" s="113">
        <f>VLOOKUP($B74,'Data herrer'!$A$2:$W$86,9,FALSE)</f>
        <v>0</v>
      </c>
      <c r="I74" s="113">
        <f>VLOOKUP($B74,'Data herrer'!$A$2:$W$86,10,FALSE)</f>
        <v>0</v>
      </c>
      <c r="J74" s="113">
        <f>VLOOKUP($B74,'Data herrer'!$A$2:$W$86,11,FALSE)</f>
        <v>0</v>
      </c>
      <c r="K74" s="113">
        <f>VLOOKUP($B74,'Data herrer'!$A$2:$W$86,12,FALSE)</f>
        <v>0</v>
      </c>
      <c r="L74" s="113">
        <f>VLOOKUP($B74,'Data herrer'!$A$2:$W$82,13,FALSE)</f>
        <v>0</v>
      </c>
      <c r="M74" s="114">
        <f>VLOOKUP($B74,'Data herrer'!$A$2:$W$86,23,FALSE)</f>
        <v>0</v>
      </c>
    </row>
    <row r="75" spans="1:13" ht="15.75" x14ac:dyDescent="0.25">
      <c r="A75" s="102">
        <f t="shared" si="2"/>
        <v>14</v>
      </c>
      <c r="B75" s="115" t="s">
        <v>59</v>
      </c>
      <c r="C75" s="101" t="s">
        <v>114</v>
      </c>
      <c r="D75" s="113">
        <f>VLOOKUP($B75,'Data herrer'!$A$2:$W$86,5,FALSE)</f>
        <v>0</v>
      </c>
      <c r="E75" s="113">
        <f>VLOOKUP($B75,'Data herrer'!$A$2:$W$86,6,FALSE)</f>
        <v>0</v>
      </c>
      <c r="F75" s="113">
        <f>VLOOKUP($B75,'Data herrer'!$A$2:$W$86,7,FALSE)</f>
        <v>0</v>
      </c>
      <c r="G75" s="113">
        <f>VLOOKUP($B75,'Data herrer'!$A$2:$W$86,8,FALSE)</f>
        <v>0</v>
      </c>
      <c r="H75" s="113">
        <f>VLOOKUP($B75,'Data herrer'!$A$2:$W$86,9,FALSE)</f>
        <v>0</v>
      </c>
      <c r="I75" s="113">
        <f>VLOOKUP($B75,'Data herrer'!$A$2:$W$86,10,FALSE)</f>
        <v>0</v>
      </c>
      <c r="J75" s="113">
        <f>VLOOKUP($B75,'Data herrer'!$A$2:$W$86,11,FALSE)</f>
        <v>0</v>
      </c>
      <c r="K75" s="113">
        <f>VLOOKUP($B75,'Data herrer'!$A$2:$W$86,12,FALSE)</f>
        <v>0</v>
      </c>
      <c r="L75" s="113">
        <f>VLOOKUP($B75,'Data herrer'!$A$2:$W$82,13,FALSE)</f>
        <v>0</v>
      </c>
      <c r="M75" s="114">
        <f>VLOOKUP($B75,'Data herrer'!$A$2:$W$86,23,FALSE)</f>
        <v>0</v>
      </c>
    </row>
    <row r="76" spans="1:13" ht="15.75" x14ac:dyDescent="0.25">
      <c r="A76" s="102">
        <f t="shared" si="2"/>
        <v>14</v>
      </c>
      <c r="B76" s="115" t="s">
        <v>61</v>
      </c>
      <c r="C76" s="101" t="s">
        <v>0</v>
      </c>
      <c r="D76" s="113">
        <f>VLOOKUP($B76,'Data herrer'!$A$2:$W$86,5,FALSE)</f>
        <v>0</v>
      </c>
      <c r="E76" s="113">
        <f>VLOOKUP($B76,'Data herrer'!$A$2:$W$86,6,FALSE)</f>
        <v>0</v>
      </c>
      <c r="F76" s="113">
        <f>VLOOKUP($B76,'Data herrer'!$A$2:$W$86,7,FALSE)</f>
        <v>0</v>
      </c>
      <c r="G76" s="113">
        <f>VLOOKUP($B76,'Data herrer'!$A$2:$W$86,8,FALSE)</f>
        <v>0</v>
      </c>
      <c r="H76" s="113">
        <f>VLOOKUP($B76,'Data herrer'!$A$2:$W$86,9,FALSE)</f>
        <v>0</v>
      </c>
      <c r="I76" s="113">
        <f>VLOOKUP($B76,'Data herrer'!$A$2:$W$86,10,FALSE)</f>
        <v>0</v>
      </c>
      <c r="J76" s="113">
        <f>VLOOKUP($B76,'Data herrer'!$A$2:$W$86,11,FALSE)</f>
        <v>0</v>
      </c>
      <c r="K76" s="113">
        <f>VLOOKUP($B76,'Data herrer'!$A$2:$W$86,12,FALSE)</f>
        <v>0</v>
      </c>
      <c r="L76" s="113">
        <f>VLOOKUP($B76,'Data herrer'!$A$2:$W$82,13,FALSE)</f>
        <v>0</v>
      </c>
      <c r="M76" s="114">
        <f>VLOOKUP($B76,'Data herrer'!$A$2:$W$86,23,FALSE)</f>
        <v>0</v>
      </c>
    </row>
    <row r="77" spans="1:13" ht="15.75" x14ac:dyDescent="0.25">
      <c r="A77" s="102">
        <f t="shared" si="2"/>
        <v>14</v>
      </c>
      <c r="B77" s="115" t="s">
        <v>62</v>
      </c>
      <c r="C77" s="101" t="s">
        <v>113</v>
      </c>
      <c r="D77" s="113">
        <f>VLOOKUP($B77,'Data herrer'!$A$2:$W$86,5,FALSE)</f>
        <v>0</v>
      </c>
      <c r="E77" s="113">
        <f>VLOOKUP($B77,'Data herrer'!$A$2:$W$86,6,FALSE)</f>
        <v>0</v>
      </c>
      <c r="F77" s="113">
        <f>VLOOKUP($B77,'Data herrer'!$A$2:$W$86,7,FALSE)</f>
        <v>0</v>
      </c>
      <c r="G77" s="113">
        <f>VLOOKUP($B77,'Data herrer'!$A$2:$W$86,8,FALSE)</f>
        <v>0</v>
      </c>
      <c r="H77" s="113">
        <f>VLOOKUP($B77,'Data herrer'!$A$2:$W$86,9,FALSE)</f>
        <v>0</v>
      </c>
      <c r="I77" s="113">
        <f>VLOOKUP($B77,'Data herrer'!$A$2:$W$86,10,FALSE)</f>
        <v>0</v>
      </c>
      <c r="J77" s="113">
        <f>VLOOKUP($B77,'Data herrer'!$A$2:$W$86,11,FALSE)</f>
        <v>0</v>
      </c>
      <c r="K77" s="113">
        <f>VLOOKUP($B77,'Data herrer'!$A$2:$W$86,12,FALSE)</f>
        <v>0</v>
      </c>
      <c r="L77" s="113">
        <f>VLOOKUP($B77,'Data herrer'!$A$2:$W$82,13,FALSE)</f>
        <v>0</v>
      </c>
      <c r="M77" s="114">
        <f>VLOOKUP($B77,'Data herrer'!$A$2:$W$86,23,FALSE)</f>
        <v>0</v>
      </c>
    </row>
    <row r="78" spans="1:13" ht="15.75" x14ac:dyDescent="0.25">
      <c r="A78" s="102">
        <f t="shared" si="2"/>
        <v>14</v>
      </c>
      <c r="B78" s="115" t="s">
        <v>63</v>
      </c>
      <c r="C78" s="101" t="s">
        <v>111</v>
      </c>
      <c r="D78" s="113">
        <f>VLOOKUP($B78,'Data herrer'!$A$2:$W$86,5,FALSE)</f>
        <v>0</v>
      </c>
      <c r="E78" s="113">
        <f>VLOOKUP($B78,'Data herrer'!$A$2:$W$86,6,FALSE)</f>
        <v>0</v>
      </c>
      <c r="F78" s="113">
        <f>VLOOKUP($B78,'Data herrer'!$A$2:$W$86,7,FALSE)</f>
        <v>0</v>
      </c>
      <c r="G78" s="113">
        <f>VLOOKUP($B78,'Data herrer'!$A$2:$W$86,8,FALSE)</f>
        <v>0</v>
      </c>
      <c r="H78" s="113">
        <f>VLOOKUP($B78,'Data herrer'!$A$2:$W$86,9,FALSE)</f>
        <v>0</v>
      </c>
      <c r="I78" s="113">
        <f>VLOOKUP($B78,'Data herrer'!$A$2:$W$86,10,FALSE)</f>
        <v>0</v>
      </c>
      <c r="J78" s="113">
        <f>VLOOKUP($B78,'Data herrer'!$A$2:$W$86,11,FALSE)</f>
        <v>0</v>
      </c>
      <c r="K78" s="113">
        <f>VLOOKUP($B78,'Data herrer'!$A$2:$W$86,12,FALSE)</f>
        <v>0</v>
      </c>
      <c r="L78" s="113">
        <f>VLOOKUP($B78,'Data herrer'!$A$2:$W$82,13,FALSE)</f>
        <v>0</v>
      </c>
      <c r="M78" s="114">
        <f>VLOOKUP($B78,'Data herrer'!$A$2:$W$86,23,FALSE)</f>
        <v>0</v>
      </c>
    </row>
    <row r="79" spans="1:13" ht="15.75" x14ac:dyDescent="0.25">
      <c r="A79" s="102">
        <f t="shared" si="2"/>
        <v>14</v>
      </c>
      <c r="B79" s="115" t="s">
        <v>64</v>
      </c>
      <c r="C79" s="101" t="s">
        <v>137</v>
      </c>
      <c r="D79" s="113">
        <f>VLOOKUP($B79,'Data herrer'!$A$2:$W$86,5,FALSE)</f>
        <v>0</v>
      </c>
      <c r="E79" s="113">
        <f>VLOOKUP($B79,'Data herrer'!$A$2:$W$86,6,FALSE)</f>
        <v>0</v>
      </c>
      <c r="F79" s="113">
        <f>VLOOKUP($B79,'Data herrer'!$A$2:$W$86,7,FALSE)</f>
        <v>0</v>
      </c>
      <c r="G79" s="113">
        <f>VLOOKUP($B79,'Data herrer'!$A$2:$W$86,8,FALSE)</f>
        <v>0</v>
      </c>
      <c r="H79" s="113">
        <f>VLOOKUP($B79,'Data herrer'!$A$2:$W$86,9,FALSE)</f>
        <v>0</v>
      </c>
      <c r="I79" s="113">
        <f>VLOOKUP($B79,'Data herrer'!$A$2:$W$86,10,FALSE)</f>
        <v>0</v>
      </c>
      <c r="J79" s="113">
        <f>VLOOKUP($B79,'Data herrer'!$A$2:$W$86,11,FALSE)</f>
        <v>0</v>
      </c>
      <c r="K79" s="113">
        <f>VLOOKUP($B79,'Data herrer'!$A$2:$W$86,12,FALSE)</f>
        <v>0</v>
      </c>
      <c r="L79" s="113">
        <f>VLOOKUP($B79,'Data herrer'!$A$2:$W$82,13,FALSE)</f>
        <v>0</v>
      </c>
      <c r="M79" s="114">
        <f>VLOOKUP($B79,'Data herrer'!$A$2:$W$86,23,FALSE)</f>
        <v>0</v>
      </c>
    </row>
    <row r="80" spans="1:13" ht="15.75" x14ac:dyDescent="0.25">
      <c r="A80" s="102">
        <f t="shared" si="2"/>
        <v>14</v>
      </c>
      <c r="B80" s="115" t="s">
        <v>65</v>
      </c>
      <c r="C80" s="101" t="s">
        <v>19</v>
      </c>
      <c r="D80" s="113">
        <f>VLOOKUP($B80,'Data herrer'!$A$2:$W$86,5,FALSE)</f>
        <v>0</v>
      </c>
      <c r="E80" s="113">
        <f>VLOOKUP($B80,'Data herrer'!$A$2:$W$86,6,FALSE)</f>
        <v>0</v>
      </c>
      <c r="F80" s="113">
        <f>VLOOKUP($B80,'Data herrer'!$A$2:$W$86,7,FALSE)</f>
        <v>0</v>
      </c>
      <c r="G80" s="113">
        <f>VLOOKUP($B80,'Data herrer'!$A$2:$W$86,8,FALSE)</f>
        <v>0</v>
      </c>
      <c r="H80" s="113">
        <f>VLOOKUP($B80,'Data herrer'!$A$2:$W$86,9,FALSE)</f>
        <v>0</v>
      </c>
      <c r="I80" s="113">
        <f>VLOOKUP($B80,'Data herrer'!$A$2:$W$86,10,FALSE)</f>
        <v>0</v>
      </c>
      <c r="J80" s="113">
        <f>VLOOKUP($B80,'Data herrer'!$A$2:$W$86,11,FALSE)</f>
        <v>0</v>
      </c>
      <c r="K80" s="113">
        <f>VLOOKUP($B80,'Data herrer'!$A$2:$W$86,12,FALSE)</f>
        <v>0</v>
      </c>
      <c r="L80" s="113">
        <f>VLOOKUP($B80,'Data herrer'!$A$2:$W$82,13,FALSE)</f>
        <v>0</v>
      </c>
      <c r="M80" s="114">
        <f>VLOOKUP($B80,'Data herrer'!$A$2:$W$86,23,FALSE)</f>
        <v>0</v>
      </c>
    </row>
    <row r="81" spans="1:13" ht="15.75" x14ac:dyDescent="0.25">
      <c r="A81" s="102">
        <f t="shared" si="2"/>
        <v>14</v>
      </c>
      <c r="B81" s="115" t="s">
        <v>66</v>
      </c>
      <c r="C81" s="101" t="s">
        <v>33</v>
      </c>
      <c r="D81" s="113">
        <f>VLOOKUP($B81,'Data herrer'!$A$2:$W$86,5,FALSE)</f>
        <v>0</v>
      </c>
      <c r="E81" s="113">
        <f>VLOOKUP($B81,'Data herrer'!$A$2:$W$86,6,FALSE)</f>
        <v>0</v>
      </c>
      <c r="F81" s="113">
        <f>VLOOKUP($B81,'Data herrer'!$A$2:$W$86,7,FALSE)</f>
        <v>0</v>
      </c>
      <c r="G81" s="113">
        <f>VLOOKUP($B81,'Data herrer'!$A$2:$W$86,8,FALSE)</f>
        <v>0</v>
      </c>
      <c r="H81" s="113">
        <f>VLOOKUP($B81,'Data herrer'!$A$2:$W$86,9,FALSE)</f>
        <v>0</v>
      </c>
      <c r="I81" s="113">
        <f>VLOOKUP($B81,'Data herrer'!$A$2:$W$86,10,FALSE)</f>
        <v>0</v>
      </c>
      <c r="J81" s="113">
        <f>VLOOKUP($B81,'Data herrer'!$A$2:$W$86,11,FALSE)</f>
        <v>0</v>
      </c>
      <c r="K81" s="113">
        <f>VLOOKUP($B81,'Data herrer'!$A$2:$W$86,12,FALSE)</f>
        <v>0</v>
      </c>
      <c r="L81" s="113">
        <f>VLOOKUP($B81,'Data herrer'!$A$2:$W$82,13,FALSE)</f>
        <v>0</v>
      </c>
      <c r="M81" s="114">
        <f>VLOOKUP($B81,'Data herrer'!$A$2:$W$86,23,FALSE)</f>
        <v>0</v>
      </c>
    </row>
    <row r="82" spans="1:13" ht="15.75" x14ac:dyDescent="0.25">
      <c r="A82" s="102">
        <f t="shared" si="2"/>
        <v>14</v>
      </c>
      <c r="B82" s="101" t="s">
        <v>69</v>
      </c>
      <c r="C82" s="101" t="s">
        <v>149</v>
      </c>
      <c r="D82" s="113">
        <f>VLOOKUP($B82,'Data herrer'!$A$2:$W$86,5,FALSE)</f>
        <v>0</v>
      </c>
      <c r="E82" s="113">
        <f>VLOOKUP($B82,'Data herrer'!$A$2:$W$86,6,FALSE)</f>
        <v>0</v>
      </c>
      <c r="F82" s="113">
        <f>VLOOKUP($B82,'Data herrer'!$A$2:$W$86,7,FALSE)</f>
        <v>0</v>
      </c>
      <c r="G82" s="113">
        <f>VLOOKUP($B82,'Data herrer'!$A$2:$W$86,8,FALSE)</f>
        <v>0</v>
      </c>
      <c r="H82" s="113">
        <f>VLOOKUP($B82,'Data herrer'!$A$2:$W$86,9,FALSE)</f>
        <v>0</v>
      </c>
      <c r="I82" s="113">
        <f>VLOOKUP($B82,'Data herrer'!$A$2:$W$86,10,FALSE)</f>
        <v>0</v>
      </c>
      <c r="J82" s="113">
        <f>VLOOKUP($B82,'Data herrer'!$A$2:$W$86,11,FALSE)</f>
        <v>0</v>
      </c>
      <c r="K82" s="113">
        <f>VLOOKUP($B82,'Data herrer'!$A$2:$W$86,12,FALSE)</f>
        <v>0</v>
      </c>
      <c r="L82" s="113">
        <f>VLOOKUP($B82,'Data herrer'!$A$2:$W$82,13,FALSE)</f>
        <v>0</v>
      </c>
      <c r="M82" s="114">
        <f>VLOOKUP($B82,'Data herrer'!$A$2:$W$86,23,FALSE)</f>
        <v>0</v>
      </c>
    </row>
    <row r="83" spans="1:13" ht="15.75" x14ac:dyDescent="0.25">
      <c r="A83" s="102">
        <f t="shared" si="2"/>
        <v>14</v>
      </c>
      <c r="B83" s="115" t="s">
        <v>71</v>
      </c>
      <c r="C83" s="101" t="s">
        <v>114</v>
      </c>
      <c r="D83" s="113">
        <f>VLOOKUP($B83,'Data herrer'!$A$2:$W$86,5,FALSE)</f>
        <v>0</v>
      </c>
      <c r="E83" s="113">
        <f>VLOOKUP($B83,'Data herrer'!$A$2:$W$86,6,FALSE)</f>
        <v>0</v>
      </c>
      <c r="F83" s="113">
        <f>VLOOKUP($B83,'Data herrer'!$A$2:$W$86,7,FALSE)</f>
        <v>0</v>
      </c>
      <c r="G83" s="113">
        <f>VLOOKUP($B83,'Data herrer'!$A$2:$W$86,8,FALSE)</f>
        <v>0</v>
      </c>
      <c r="H83" s="113">
        <f>VLOOKUP($B83,'Data herrer'!$A$2:$W$86,9,FALSE)</f>
        <v>0</v>
      </c>
      <c r="I83" s="113">
        <f>VLOOKUP($B83,'Data herrer'!$A$2:$W$86,10,FALSE)</f>
        <v>0</v>
      </c>
      <c r="J83" s="113">
        <f>VLOOKUP($B83,'Data herrer'!$A$2:$W$86,11,FALSE)</f>
        <v>0</v>
      </c>
      <c r="K83" s="113">
        <f>VLOOKUP($B83,'Data herrer'!$A$2:$W$86,12,FALSE)</f>
        <v>0</v>
      </c>
      <c r="L83" s="113">
        <f>VLOOKUP($B83,'Data herrer'!$A$2:$W$82,13,FALSE)</f>
        <v>0</v>
      </c>
      <c r="M83" s="114">
        <f>VLOOKUP($B83,'Data herrer'!$A$2:$W$86,23,FALSE)</f>
        <v>0</v>
      </c>
    </row>
    <row r="84" spans="1:13" ht="15.75" x14ac:dyDescent="0.25">
      <c r="A84" s="102">
        <f t="shared" si="2"/>
        <v>14</v>
      </c>
      <c r="B84" s="101" t="s">
        <v>72</v>
      </c>
      <c r="C84" s="101" t="s">
        <v>27</v>
      </c>
      <c r="D84" s="113">
        <f>VLOOKUP($B84,'Data herrer'!$A$2:$W$86,5,FALSE)</f>
        <v>0</v>
      </c>
      <c r="E84" s="113">
        <f>VLOOKUP($B84,'Data herrer'!$A$2:$W$86,6,FALSE)</f>
        <v>0</v>
      </c>
      <c r="F84" s="113">
        <f>VLOOKUP($B84,'Data herrer'!$A$2:$W$86,7,FALSE)</f>
        <v>0</v>
      </c>
      <c r="G84" s="113">
        <f>VLOOKUP($B84,'Data herrer'!$A$2:$W$86,8,FALSE)</f>
        <v>0</v>
      </c>
      <c r="H84" s="113">
        <f>VLOOKUP($B84,'Data herrer'!$A$2:$W$86,9,FALSE)</f>
        <v>0</v>
      </c>
      <c r="I84" s="113">
        <f>VLOOKUP($B84,'Data herrer'!$A$2:$W$86,10,FALSE)</f>
        <v>0</v>
      </c>
      <c r="J84" s="113">
        <f>VLOOKUP($B84,'Data herrer'!$A$2:$W$86,11,FALSE)</f>
        <v>0</v>
      </c>
      <c r="K84" s="113">
        <f>VLOOKUP($B84,'Data herrer'!$A$2:$W$86,12,FALSE)</f>
        <v>0</v>
      </c>
      <c r="L84" s="113">
        <f>VLOOKUP($B84,'Data herrer'!$A$2:$W$82,13,FALSE)</f>
        <v>0</v>
      </c>
      <c r="M84" s="114">
        <f>VLOOKUP($B84,'Data herrer'!$A$2:$W$86,23,FALSE)</f>
        <v>0</v>
      </c>
    </row>
    <row r="85" spans="1:13" ht="15.75" x14ac:dyDescent="0.25">
      <c r="A85" s="102">
        <f t="shared" si="2"/>
        <v>14</v>
      </c>
      <c r="B85" s="101" t="s">
        <v>73</v>
      </c>
      <c r="C85" s="101" t="s">
        <v>110</v>
      </c>
      <c r="D85" s="113">
        <f>VLOOKUP($B85,'Data herrer'!$A$2:$W$86,5,FALSE)</f>
        <v>0</v>
      </c>
      <c r="E85" s="113">
        <f>VLOOKUP($B85,'Data herrer'!$A$2:$W$86,6,FALSE)</f>
        <v>0</v>
      </c>
      <c r="F85" s="113">
        <f>VLOOKUP($B85,'Data herrer'!$A$2:$W$86,7,FALSE)</f>
        <v>0</v>
      </c>
      <c r="G85" s="113">
        <f>VLOOKUP($B85,'Data herrer'!$A$2:$W$86,8,FALSE)</f>
        <v>0</v>
      </c>
      <c r="H85" s="113">
        <f>VLOOKUP($B85,'Data herrer'!$A$2:$W$86,9,FALSE)</f>
        <v>0</v>
      </c>
      <c r="I85" s="113">
        <f>VLOOKUP($B85,'Data herrer'!$A$2:$W$86,10,FALSE)</f>
        <v>0</v>
      </c>
      <c r="J85" s="113">
        <f>VLOOKUP($B85,'Data herrer'!$A$2:$W$86,11,FALSE)</f>
        <v>0</v>
      </c>
      <c r="K85" s="113">
        <f>VLOOKUP($B85,'Data herrer'!$A$2:$W$86,12,FALSE)</f>
        <v>0</v>
      </c>
      <c r="L85" s="113">
        <f>VLOOKUP($B85,'Data herrer'!$A$2:$W$82,13,FALSE)</f>
        <v>0</v>
      </c>
      <c r="M85" s="114">
        <f>VLOOKUP($B85,'Data herrer'!$A$2:$W$86,23,FALSE)</f>
        <v>0</v>
      </c>
    </row>
    <row r="86" spans="1:13" ht="15.75" x14ac:dyDescent="0.25">
      <c r="A86" s="102">
        <f t="shared" si="2"/>
        <v>14</v>
      </c>
      <c r="B86" s="115" t="s">
        <v>76</v>
      </c>
      <c r="C86" s="101" t="s">
        <v>0</v>
      </c>
      <c r="D86" s="113">
        <f>VLOOKUP($B86,'Data herrer'!$A$2:$W$86,5,FALSE)</f>
        <v>0</v>
      </c>
      <c r="E86" s="113">
        <f>VLOOKUP($B86,'Data herrer'!$A$2:$W$86,6,FALSE)</f>
        <v>0</v>
      </c>
      <c r="F86" s="113">
        <f>VLOOKUP($B86,'Data herrer'!$A$2:$W$86,7,FALSE)</f>
        <v>0</v>
      </c>
      <c r="G86" s="113">
        <f>VLOOKUP($B86,'Data herrer'!$A$2:$W$86,8,FALSE)</f>
        <v>0</v>
      </c>
      <c r="H86" s="113">
        <f>VLOOKUP($B86,'Data herrer'!$A$2:$W$86,9,FALSE)</f>
        <v>0</v>
      </c>
      <c r="I86" s="113">
        <f>VLOOKUP($B86,'Data herrer'!$A$2:$W$86,10,FALSE)</f>
        <v>0</v>
      </c>
      <c r="J86" s="113">
        <f>VLOOKUP($B86,'Data herrer'!$A$2:$W$86,11,FALSE)</f>
        <v>0</v>
      </c>
      <c r="K86" s="113">
        <f>VLOOKUP($B86,'Data herrer'!$A$2:$W$86,12,FALSE)</f>
        <v>0</v>
      </c>
      <c r="L86" s="113">
        <f>VLOOKUP($B86,'Data herrer'!$A$2:$W$82,13,FALSE)</f>
        <v>0</v>
      </c>
      <c r="M86" s="114">
        <f>VLOOKUP($B86,'Data herrer'!$A$2:$W$86,23,FALSE)</f>
        <v>0</v>
      </c>
    </row>
    <row r="87" spans="1:13" ht="15.75" x14ac:dyDescent="0.25">
      <c r="A87" s="102">
        <f t="shared" si="2"/>
        <v>14</v>
      </c>
      <c r="B87" s="115" t="s">
        <v>78</v>
      </c>
      <c r="C87" s="101" t="s">
        <v>114</v>
      </c>
      <c r="D87" s="113">
        <f>VLOOKUP($B87,'Data herrer'!$A$2:$W$86,5,FALSE)</f>
        <v>0</v>
      </c>
      <c r="E87" s="113">
        <f>VLOOKUP($B87,'Data herrer'!$A$2:$W$86,6,FALSE)</f>
        <v>0</v>
      </c>
      <c r="F87" s="113">
        <f>VLOOKUP($B87,'Data herrer'!$A$2:$W$86,7,FALSE)</f>
        <v>0</v>
      </c>
      <c r="G87" s="113">
        <f>VLOOKUP($B87,'Data herrer'!$A$2:$W$86,8,FALSE)</f>
        <v>0</v>
      </c>
      <c r="H87" s="113">
        <f>VLOOKUP($B87,'Data herrer'!$A$2:$W$86,9,FALSE)</f>
        <v>0</v>
      </c>
      <c r="I87" s="113">
        <f>VLOOKUP($B87,'Data herrer'!$A$2:$W$86,10,FALSE)</f>
        <v>0</v>
      </c>
      <c r="J87" s="113">
        <f>VLOOKUP($B87,'Data herrer'!$A$2:$W$86,11,FALSE)</f>
        <v>0</v>
      </c>
      <c r="K87" s="113">
        <f>VLOOKUP($B87,'Data herrer'!$A$2:$W$86,12,FALSE)</f>
        <v>0</v>
      </c>
      <c r="L87" s="113">
        <f>VLOOKUP($B87,'Data herrer'!$A$2:$W$82,13,FALSE)</f>
        <v>0</v>
      </c>
      <c r="M87" s="114">
        <f>VLOOKUP($B87,'Data herrer'!$A$2:$W$86,23,FALSE)</f>
        <v>0</v>
      </c>
    </row>
    <row r="88" spans="1:13" ht="15.75" x14ac:dyDescent="0.25">
      <c r="A88" s="102">
        <f t="shared" si="2"/>
        <v>14</v>
      </c>
      <c r="B88" s="101" t="s">
        <v>83</v>
      </c>
      <c r="C88" s="101" t="s">
        <v>112</v>
      </c>
      <c r="D88" s="113">
        <f>VLOOKUP($B88,'Data herrer'!$A$2:$W$86,5,FALSE)</f>
        <v>0</v>
      </c>
      <c r="E88" s="113">
        <f>VLOOKUP($B88,'Data herrer'!$A$2:$W$86,6,FALSE)</f>
        <v>0</v>
      </c>
      <c r="F88" s="113">
        <f>VLOOKUP($B88,'Data herrer'!$A$2:$W$86,7,FALSE)</f>
        <v>0</v>
      </c>
      <c r="G88" s="113">
        <f>VLOOKUP($B88,'Data herrer'!$A$2:$W$86,8,FALSE)</f>
        <v>0</v>
      </c>
      <c r="H88" s="113">
        <f>VLOOKUP($B88,'Data herrer'!$A$2:$W$86,9,FALSE)</f>
        <v>0</v>
      </c>
      <c r="I88" s="113">
        <f>VLOOKUP($B88,'Data herrer'!$A$2:$W$86,10,FALSE)</f>
        <v>0</v>
      </c>
      <c r="J88" s="113">
        <f>VLOOKUP($B88,'Data herrer'!$A$2:$W$86,11,FALSE)</f>
        <v>0</v>
      </c>
      <c r="K88" s="113">
        <f>VLOOKUP($B88,'Data herrer'!$A$2:$W$86,12,FALSE)</f>
        <v>0</v>
      </c>
      <c r="L88" s="113">
        <f>VLOOKUP($B88,'Data herrer'!$A$2:$W$82,13,FALSE)</f>
        <v>0</v>
      </c>
      <c r="M88" s="114">
        <f>VLOOKUP($B88,'Data herrer'!$A$2:$W$86,23,FALSE)</f>
        <v>0</v>
      </c>
    </row>
    <row r="89" spans="1:13" ht="15.75" x14ac:dyDescent="0.25">
      <c r="A89" s="102">
        <f t="shared" si="2"/>
        <v>14</v>
      </c>
      <c r="B89" s="115" t="s">
        <v>86</v>
      </c>
      <c r="C89" s="101" t="s">
        <v>23</v>
      </c>
      <c r="D89" s="113">
        <f>VLOOKUP($B89,'Data herrer'!$A$2:$W$86,5,FALSE)</f>
        <v>0</v>
      </c>
      <c r="E89" s="113">
        <f>VLOOKUP($B89,'Data herrer'!$A$2:$W$86,6,FALSE)</f>
        <v>0</v>
      </c>
      <c r="F89" s="113">
        <f>VLOOKUP($B89,'Data herrer'!$A$2:$W$86,7,FALSE)</f>
        <v>0</v>
      </c>
      <c r="G89" s="113">
        <f>VLOOKUP($B89,'Data herrer'!$A$2:$W$86,8,FALSE)</f>
        <v>0</v>
      </c>
      <c r="H89" s="113">
        <f>VLOOKUP($B89,'Data herrer'!$A$2:$W$86,9,FALSE)</f>
        <v>0</v>
      </c>
      <c r="I89" s="113">
        <f>VLOOKUP($B89,'Data herrer'!$A$2:$W$86,10,FALSE)</f>
        <v>0</v>
      </c>
      <c r="J89" s="113">
        <f>VLOOKUP($B89,'Data herrer'!$A$2:$W$86,11,FALSE)</f>
        <v>0</v>
      </c>
      <c r="K89" s="113">
        <f>VLOOKUP($B89,'Data herrer'!$A$2:$W$86,12,FALSE)</f>
        <v>0</v>
      </c>
      <c r="L89" s="113">
        <f>VLOOKUP($B89,'Data herrer'!$A$2:$W$82,13,FALSE)</f>
        <v>0</v>
      </c>
      <c r="M89" s="114">
        <f>VLOOKUP($B89,'Data herrer'!$A$2:$W$86,23,FALSE)</f>
        <v>0</v>
      </c>
    </row>
    <row r="90" spans="1:13" ht="15.75" x14ac:dyDescent="0.25">
      <c r="A90" s="102">
        <f t="shared" si="2"/>
        <v>14</v>
      </c>
      <c r="B90" s="115" t="s">
        <v>90</v>
      </c>
      <c r="C90" s="101" t="s">
        <v>33</v>
      </c>
      <c r="D90" s="113">
        <f>VLOOKUP($B90,'Data herrer'!$A$2:$W$86,5,FALSE)</f>
        <v>0</v>
      </c>
      <c r="E90" s="113">
        <f>VLOOKUP($B90,'Data herrer'!$A$2:$W$86,6,FALSE)</f>
        <v>0</v>
      </c>
      <c r="F90" s="113">
        <f>VLOOKUP($B90,'Data herrer'!$A$2:$W$86,7,FALSE)</f>
        <v>0</v>
      </c>
      <c r="G90" s="113">
        <f>VLOOKUP($B90,'Data herrer'!$A$2:$W$86,8,FALSE)</f>
        <v>0</v>
      </c>
      <c r="H90" s="113">
        <f>VLOOKUP($B90,'Data herrer'!$A$2:$W$86,9,FALSE)</f>
        <v>0</v>
      </c>
      <c r="I90" s="113">
        <f>VLOOKUP($B90,'Data herrer'!$A$2:$W$86,10,FALSE)</f>
        <v>0</v>
      </c>
      <c r="J90" s="113">
        <f>VLOOKUP($B90,'Data herrer'!$A$2:$W$86,11,FALSE)</f>
        <v>0</v>
      </c>
      <c r="K90" s="113">
        <f>VLOOKUP($B90,'Data herrer'!$A$2:$W$86,12,FALSE)</f>
        <v>0</v>
      </c>
      <c r="L90" s="113">
        <f>VLOOKUP($B90,'Data herrer'!$A$2:$W$82,13,FALSE)</f>
        <v>0</v>
      </c>
      <c r="M90" s="114">
        <f>VLOOKUP($B90,'Data herrer'!$A$2:$W$86,23,FALSE)</f>
        <v>0</v>
      </c>
    </row>
    <row r="91" spans="1:13" ht="15.75" x14ac:dyDescent="0.25">
      <c r="A91" s="102">
        <f t="shared" ref="A91:A94" si="3">RANK(M91,M$7:M$94,0)</f>
        <v>14</v>
      </c>
      <c r="B91" s="120"/>
      <c r="C91" s="120"/>
      <c r="D91" s="104"/>
      <c r="E91" s="104"/>
      <c r="F91" s="104"/>
      <c r="G91" s="104"/>
      <c r="H91" s="104"/>
      <c r="I91" s="104"/>
      <c r="J91" s="104"/>
      <c r="K91" s="104"/>
      <c r="L91" s="104"/>
      <c r="M91" s="104"/>
    </row>
    <row r="92" spans="1:13" ht="15.75" x14ac:dyDescent="0.25">
      <c r="A92" s="102">
        <f t="shared" si="3"/>
        <v>14</v>
      </c>
      <c r="B92" s="120"/>
      <c r="C92" s="120"/>
      <c r="D92" s="104"/>
      <c r="E92" s="104"/>
      <c r="F92" s="104"/>
      <c r="G92" s="104"/>
      <c r="H92" s="104"/>
      <c r="I92" s="104"/>
      <c r="J92" s="104"/>
      <c r="K92" s="104"/>
      <c r="L92" s="104"/>
      <c r="M92" s="104"/>
    </row>
    <row r="93" spans="1:13" ht="15.75" x14ac:dyDescent="0.25">
      <c r="A93" s="102">
        <f t="shared" si="3"/>
        <v>14</v>
      </c>
      <c r="B93" s="120"/>
      <c r="C93" s="120"/>
      <c r="D93" s="104"/>
      <c r="E93" s="104"/>
      <c r="F93" s="104"/>
      <c r="G93" s="104"/>
      <c r="H93" s="104"/>
      <c r="I93" s="104"/>
      <c r="J93" s="104"/>
      <c r="K93" s="104"/>
      <c r="L93" s="104"/>
      <c r="M93" s="104"/>
    </row>
    <row r="94" spans="1:13" ht="15.75" x14ac:dyDescent="0.25">
      <c r="A94" s="102">
        <f t="shared" si="3"/>
        <v>14</v>
      </c>
      <c r="B94" s="120"/>
      <c r="C94" s="120"/>
      <c r="D94" s="104"/>
      <c r="E94" s="104"/>
      <c r="F94" s="104"/>
      <c r="G94" s="104"/>
      <c r="H94" s="104"/>
      <c r="I94" s="104"/>
      <c r="J94" s="104"/>
      <c r="K94" s="104"/>
      <c r="L94" s="104"/>
      <c r="M94" s="104"/>
    </row>
  </sheetData>
  <autoFilter ref="B6:M6" xr:uid="{00000000-0009-0000-0000-000000000000}">
    <sortState xmlns:xlrd2="http://schemas.microsoft.com/office/spreadsheetml/2017/richdata2" ref="B7:M94">
      <sortCondition descending="1" ref="M6"/>
    </sortState>
  </autoFilter>
  <sortState xmlns:xlrd2="http://schemas.microsoft.com/office/spreadsheetml/2017/richdata2" ref="A7:M90">
    <sortCondition descending="1" ref="M7:M90"/>
  </sortState>
  <phoneticPr fontId="0" type="noConversion"/>
  <pageMargins left="0.59055118110236227" right="0.19685039370078741" top="0.78740157480314965" bottom="0.39370078740157483" header="0.51181102362204722" footer="0.11811023622047245"/>
  <pageSetup paperSize="9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0"/>
  <sheetViews>
    <sheetView showGridLines="0" zoomScaleNormal="100" zoomScalePageLayoutView="90" workbookViewId="0">
      <selection activeCell="A6" sqref="A6"/>
    </sheetView>
  </sheetViews>
  <sheetFormatPr baseColWidth="10" defaultColWidth="10.85546875" defaultRowHeight="15.75" x14ac:dyDescent="0.25"/>
  <cols>
    <col min="1" max="1" width="4.28515625" style="7" customWidth="1"/>
    <col min="2" max="2" width="26.7109375" style="16" customWidth="1"/>
    <col min="3" max="3" width="20.28515625" style="5" customWidth="1"/>
    <col min="4" max="4" width="9.85546875" style="7" customWidth="1"/>
    <col min="5" max="5" width="10.42578125" style="7" customWidth="1"/>
    <col min="6" max="11" width="9.85546875" style="7" customWidth="1"/>
    <col min="12" max="12" width="9.85546875" style="7" hidden="1" customWidth="1"/>
    <col min="13" max="13" width="10.42578125" style="7" customWidth="1"/>
    <col min="14" max="14" width="10.85546875" style="5"/>
    <col min="15" max="15" width="13.42578125" style="5" customWidth="1"/>
    <col min="16" max="16" width="15.42578125" style="5" customWidth="1"/>
    <col min="17" max="17" width="18.42578125" style="5" bestFit="1" customWidth="1"/>
    <col min="18" max="16384" width="10.85546875" style="5"/>
  </cols>
  <sheetData>
    <row r="1" spans="1:14" ht="30" x14ac:dyDescent="0.4">
      <c r="A1" s="79" t="s">
        <v>163</v>
      </c>
      <c r="B1" s="80"/>
      <c r="C1" s="81"/>
      <c r="D1" s="82"/>
      <c r="E1" s="83"/>
      <c r="F1" s="83"/>
      <c r="G1" s="84"/>
      <c r="H1" s="84" t="s">
        <v>165</v>
      </c>
      <c r="I1" s="83"/>
      <c r="J1" s="83"/>
      <c r="K1" s="83"/>
      <c r="L1" s="83"/>
      <c r="M1" s="85">
        <v>43897</v>
      </c>
    </row>
    <row r="2" spans="1:14" ht="15" customHeight="1" x14ac:dyDescent="0.25">
      <c r="A2" s="86" t="s">
        <v>26</v>
      </c>
      <c r="B2" s="87"/>
      <c r="C2" s="88"/>
      <c r="D2" s="89"/>
      <c r="E2" s="89"/>
      <c r="F2" s="89"/>
      <c r="G2" s="89"/>
      <c r="H2" s="89"/>
      <c r="I2" s="89"/>
      <c r="J2" s="89"/>
      <c r="K2" s="89"/>
      <c r="L2" s="89"/>
      <c r="M2" s="90"/>
    </row>
    <row r="3" spans="1:14" ht="15" customHeight="1" x14ac:dyDescent="0.25">
      <c r="A3" s="86"/>
      <c r="B3" s="87"/>
      <c r="C3" s="88"/>
      <c r="D3" s="89"/>
      <c r="E3" s="89"/>
      <c r="F3" s="89"/>
      <c r="G3" s="89"/>
      <c r="H3" s="89"/>
      <c r="I3" s="89"/>
      <c r="J3" s="89"/>
      <c r="K3" s="89"/>
      <c r="L3" s="91"/>
      <c r="M3" s="92"/>
    </row>
    <row r="4" spans="1:14" ht="15" customHeight="1" x14ac:dyDescent="0.25">
      <c r="A4" s="86"/>
      <c r="B4" s="87"/>
      <c r="C4" s="88"/>
      <c r="D4" s="93" t="s">
        <v>30</v>
      </c>
      <c r="E4" s="93" t="s">
        <v>30</v>
      </c>
      <c r="F4" s="93" t="s">
        <v>30</v>
      </c>
      <c r="G4" s="93" t="s">
        <v>164</v>
      </c>
      <c r="H4" s="93" t="s">
        <v>30</v>
      </c>
      <c r="I4" s="93" t="s">
        <v>30</v>
      </c>
      <c r="J4" s="93" t="s">
        <v>30</v>
      </c>
      <c r="K4" s="93" t="s">
        <v>29</v>
      </c>
      <c r="L4" s="93" t="s">
        <v>29</v>
      </c>
      <c r="M4" s="94" t="s">
        <v>17</v>
      </c>
    </row>
    <row r="5" spans="1:14" ht="15" customHeight="1" x14ac:dyDescent="0.25">
      <c r="A5" s="86" t="s">
        <v>175</v>
      </c>
      <c r="B5" s="87"/>
      <c r="C5" s="88"/>
      <c r="D5" s="95" t="s">
        <v>20</v>
      </c>
      <c r="E5" s="95" t="s">
        <v>20</v>
      </c>
      <c r="F5" s="95" t="s">
        <v>20</v>
      </c>
      <c r="G5" s="95" t="s">
        <v>20</v>
      </c>
      <c r="H5" s="95" t="s">
        <v>20</v>
      </c>
      <c r="I5" s="95" t="s">
        <v>20</v>
      </c>
      <c r="J5" s="95" t="s">
        <v>20</v>
      </c>
      <c r="K5" s="95" t="s">
        <v>20</v>
      </c>
      <c r="L5" s="95" t="s">
        <v>20</v>
      </c>
      <c r="M5" s="89" t="s">
        <v>16</v>
      </c>
    </row>
    <row r="6" spans="1:14" ht="15.95" customHeight="1" x14ac:dyDescent="0.25">
      <c r="B6" s="15"/>
      <c r="C6" s="6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4" x14ac:dyDescent="0.25">
      <c r="A7" s="74">
        <f>RANK(M7,M$7:M$40,0)</f>
        <v>1</v>
      </c>
      <c r="B7" s="75" t="s">
        <v>150</v>
      </c>
      <c r="C7" s="76" t="s">
        <v>137</v>
      </c>
      <c r="D7" s="74">
        <f>VLOOKUP($B7,'Data damer'!$A$2:$V$106,5,FALSE)</f>
        <v>1073</v>
      </c>
      <c r="E7" s="77">
        <f>VLOOKUP($B7,'Data damer'!$A$2:$V$106,6,FALSE)</f>
        <v>1283</v>
      </c>
      <c r="F7" s="77">
        <f>VLOOKUP($B7,'Data damer'!$A$2:$V$106,7,FALSE)</f>
        <v>1285</v>
      </c>
      <c r="G7" s="77">
        <f>VLOOKUP($B7,'Data damer'!$A$2:$V$106,8,FALSE)</f>
        <v>0</v>
      </c>
      <c r="H7" s="77">
        <f>VLOOKUP($B7,'Data damer'!$A$2:$V$106,9,FALSE)</f>
        <v>1122</v>
      </c>
      <c r="I7" s="77">
        <f>VLOOKUP($B7,'Data damer'!$A$2:$V$106,10,FALSE)</f>
        <v>0</v>
      </c>
      <c r="J7" s="77">
        <f>VLOOKUP($B7,'Data damer'!$A$2:$V$106,11,FALSE)</f>
        <v>1150</v>
      </c>
      <c r="K7" s="77">
        <f>VLOOKUP($B7,'Data damer'!$A$2:$V$106,12,FALSE)</f>
        <v>0</v>
      </c>
      <c r="L7" s="74">
        <f>VLOOKUP($B7,'Data damer'!$A$2:$V$106,13,FALSE)</f>
        <v>0</v>
      </c>
      <c r="M7" s="78">
        <f>VLOOKUP($B7,'Data damer'!$A$2:$W$91,23,FALSE)</f>
        <v>197.1</v>
      </c>
    </row>
    <row r="8" spans="1:14" x14ac:dyDescent="0.25">
      <c r="A8" s="74">
        <f t="shared" ref="A8:A40" si="0">RANK(M8,M$7:M$40,0)</f>
        <v>2</v>
      </c>
      <c r="B8" s="75" t="s">
        <v>158</v>
      </c>
      <c r="C8" s="76" t="s">
        <v>159</v>
      </c>
      <c r="D8" s="74">
        <f>VLOOKUP($B8,'Data damer'!$A$2:$V$106,5,FALSE)</f>
        <v>1151</v>
      </c>
      <c r="E8" s="77">
        <f>VLOOKUP($B8,'Data damer'!$A$2:$V$106,6,FALSE)</f>
        <v>1108</v>
      </c>
      <c r="F8" s="77">
        <f>VLOOKUP($B8,'Data damer'!$A$2:$V$106,7,FALSE)</f>
        <v>1151</v>
      </c>
      <c r="G8" s="77">
        <f>VLOOKUP($B8,'Data damer'!$A$2:$V$106,8,FALSE)</f>
        <v>0</v>
      </c>
      <c r="H8" s="77">
        <f>VLOOKUP($B8,'Data damer'!$A$2:$V$106,9,FALSE)</f>
        <v>1197</v>
      </c>
      <c r="I8" s="77">
        <f>VLOOKUP($B8,'Data damer'!$A$2:$V$106,10,FALSE)</f>
        <v>0</v>
      </c>
      <c r="J8" s="77">
        <f>VLOOKUP($B8,'Data damer'!$A$2:$V$106,11,FALSE)</f>
        <v>1083</v>
      </c>
      <c r="K8" s="77">
        <f>VLOOKUP($B8,'Data damer'!$A$2:$V$106,12,FALSE)</f>
        <v>0</v>
      </c>
      <c r="L8" s="74">
        <f>VLOOKUP($B8,'Data damer'!$A$2:$V$106,13,FALSE)</f>
        <v>0</v>
      </c>
      <c r="M8" s="78">
        <f>VLOOKUP($B8,'Data damer'!$A$2:$W$91,23,FALSE)</f>
        <v>189.66666666666666</v>
      </c>
    </row>
    <row r="9" spans="1:14" x14ac:dyDescent="0.25">
      <c r="A9" s="74">
        <f t="shared" si="0"/>
        <v>3</v>
      </c>
      <c r="B9" s="75" t="s">
        <v>151</v>
      </c>
      <c r="C9" s="76" t="s">
        <v>116</v>
      </c>
      <c r="D9" s="74">
        <f>VLOOKUP($B9,'Data damer'!$A$2:$V$106,5,FALSE)</f>
        <v>0</v>
      </c>
      <c r="E9" s="77">
        <f>VLOOKUP($B9,'Data damer'!$A$2:$V$106,6,FALSE)</f>
        <v>1194</v>
      </c>
      <c r="F9" s="77">
        <f>VLOOKUP($B9,'Data damer'!$A$2:$V$106,7,FALSE)</f>
        <v>1041</v>
      </c>
      <c r="G9" s="77">
        <f>VLOOKUP($B9,'Data damer'!$A$2:$V$106,8,FALSE)</f>
        <v>1097</v>
      </c>
      <c r="H9" s="77">
        <f>VLOOKUP($B9,'Data damer'!$A$2:$V$106,9,FALSE)</f>
        <v>1098</v>
      </c>
      <c r="I9" s="77">
        <f>VLOOKUP($B9,'Data damer'!$A$2:$V$106,10,FALSE)</f>
        <v>0</v>
      </c>
      <c r="J9" s="77">
        <f>VLOOKUP($B9,'Data damer'!$A$2:$V$106,11,FALSE)</f>
        <v>1151</v>
      </c>
      <c r="K9" s="77">
        <f>VLOOKUP($B9,'Data damer'!$A$2:$V$106,12,FALSE)</f>
        <v>0</v>
      </c>
      <c r="L9" s="74">
        <f>VLOOKUP($B9,'Data damer'!$A$2:$V$106,13,FALSE)</f>
        <v>0</v>
      </c>
      <c r="M9" s="78">
        <f>VLOOKUP($B9,'Data damer'!$A$2:$W$91,23,FALSE)</f>
        <v>186.03333333333333</v>
      </c>
    </row>
    <row r="10" spans="1:14" x14ac:dyDescent="0.25">
      <c r="A10" s="74">
        <f t="shared" si="0"/>
        <v>4</v>
      </c>
      <c r="B10" s="75" t="s">
        <v>154</v>
      </c>
      <c r="C10" s="76" t="s">
        <v>155</v>
      </c>
      <c r="D10" s="74">
        <f>VLOOKUP($B10,'Data damer'!$A$2:$V$106,5,FALSE)</f>
        <v>1026</v>
      </c>
      <c r="E10" s="77">
        <f>VLOOKUP($B10,'Data damer'!$A$2:$V$106,6,FALSE)</f>
        <v>943</v>
      </c>
      <c r="F10" s="77">
        <f>VLOOKUP($B10,'Data damer'!$A$2:$V$106,7,FALSE)</f>
        <v>1069</v>
      </c>
      <c r="G10" s="77">
        <f>VLOOKUP($B10,'Data damer'!$A$2:$V$106,8,FALSE)</f>
        <v>1136</v>
      </c>
      <c r="H10" s="77">
        <f>VLOOKUP($B10,'Data damer'!$A$2:$V$106,9,FALSE)</f>
        <v>1014</v>
      </c>
      <c r="I10" s="77">
        <f>VLOOKUP($B10,'Data damer'!$A$2:$V$106,10,FALSE)</f>
        <v>1143</v>
      </c>
      <c r="J10" s="77">
        <f>VLOOKUP($B10,'Data damer'!$A$2:$V$106,11,FALSE)</f>
        <v>1087</v>
      </c>
      <c r="K10" s="77">
        <f>VLOOKUP($B10,'Data damer'!$A$2:$V$106,12,FALSE)</f>
        <v>0</v>
      </c>
      <c r="L10" s="74">
        <f>VLOOKUP($B10,'Data damer'!$A$2:$V$106,13,FALSE)</f>
        <v>0</v>
      </c>
      <c r="M10" s="78">
        <f>VLOOKUP($B10,'Data damer'!$A$2:$W$91,23,FALSE)</f>
        <v>182.03333333333333</v>
      </c>
    </row>
    <row r="11" spans="1:14" x14ac:dyDescent="0.25">
      <c r="A11" s="74">
        <f t="shared" si="0"/>
        <v>5</v>
      </c>
      <c r="B11" s="75" t="s">
        <v>133</v>
      </c>
      <c r="C11" s="76" t="s">
        <v>0</v>
      </c>
      <c r="D11" s="74">
        <f>VLOOKUP($B11,'Data damer'!$A$2:$V$106,5,FALSE)</f>
        <v>912</v>
      </c>
      <c r="E11" s="77">
        <f>VLOOKUP($B11,'Data damer'!$A$2:$V$106,6,FALSE)</f>
        <v>1002</v>
      </c>
      <c r="F11" s="77">
        <f>VLOOKUP($B11,'Data damer'!$A$2:$V$106,7,FALSE)</f>
        <v>1027</v>
      </c>
      <c r="G11" s="77">
        <f>VLOOKUP($B11,'Data damer'!$A$2:$V$106,8,FALSE)</f>
        <v>900</v>
      </c>
      <c r="H11" s="77">
        <f>VLOOKUP($B11,'Data damer'!$A$2:$V$106,9,FALSE)</f>
        <v>1022</v>
      </c>
      <c r="I11" s="77">
        <f>VLOOKUP($B11,'Data damer'!$A$2:$V$106,10,FALSE)</f>
        <v>965</v>
      </c>
      <c r="J11" s="77">
        <f>VLOOKUP($B11,'Data damer'!$A$2:$V$106,11,FALSE)</f>
        <v>1035</v>
      </c>
      <c r="K11" s="77">
        <f>VLOOKUP($B11,'Data damer'!$A$2:$V$106,12,FALSE)</f>
        <v>0</v>
      </c>
      <c r="L11" s="74">
        <f>VLOOKUP($B11,'Data damer'!$A$2:$V$106,13,FALSE)</f>
        <v>0</v>
      </c>
      <c r="M11" s="78">
        <f>VLOOKUP($B11,'Data damer'!$A$2:$W$91,23,FALSE)</f>
        <v>168.36666666666667</v>
      </c>
    </row>
    <row r="12" spans="1:14" x14ac:dyDescent="0.25">
      <c r="A12" s="72">
        <f t="shared" si="0"/>
        <v>6</v>
      </c>
      <c r="B12" s="16" t="s">
        <v>157</v>
      </c>
      <c r="C12" s="16" t="s">
        <v>155</v>
      </c>
      <c r="D12" s="96">
        <f>VLOOKUP($B12,'Data damer'!$A$2:$V$106,5,FALSE)</f>
        <v>744</v>
      </c>
      <c r="E12" s="97">
        <f>VLOOKUP($B12,'Data damer'!$A$2:$V$106,6,FALSE)</f>
        <v>900</v>
      </c>
      <c r="F12" s="97">
        <f>VLOOKUP($B12,'Data damer'!$A$2:$V$106,7,FALSE)</f>
        <v>895</v>
      </c>
      <c r="G12" s="97">
        <f>VLOOKUP($B12,'Data damer'!$A$2:$V$106,8,FALSE)</f>
        <v>1031</v>
      </c>
      <c r="H12" s="97">
        <f>VLOOKUP($B12,'Data damer'!$A$2:$V$106,9,FALSE)</f>
        <v>1024</v>
      </c>
      <c r="I12" s="97">
        <f>VLOOKUP($B12,'Data damer'!$A$2:$V$106,10,FALSE)</f>
        <v>944</v>
      </c>
      <c r="J12" s="97">
        <f>VLOOKUP($B12,'Data damer'!$A$2:$V$106,11,FALSE)</f>
        <v>952</v>
      </c>
      <c r="K12" s="97">
        <f>VLOOKUP($B12,'Data damer'!$A$2:$V$106,12,FALSE)</f>
        <v>0</v>
      </c>
      <c r="L12" s="72">
        <f>VLOOKUP($B12,'Data damer'!$A$2:$V$106,13,FALSE)</f>
        <v>0</v>
      </c>
      <c r="M12" s="98">
        <f>VLOOKUP($B12,'Data damer'!$A$2:$W$91,23,FALSE)</f>
        <v>161.70000000000002</v>
      </c>
    </row>
    <row r="13" spans="1:14" x14ac:dyDescent="0.25">
      <c r="A13" s="72">
        <f t="shared" si="0"/>
        <v>7</v>
      </c>
      <c r="B13" s="16" t="s">
        <v>156</v>
      </c>
      <c r="C13" s="16" t="s">
        <v>155</v>
      </c>
      <c r="D13" s="96">
        <f>VLOOKUP($B13,'Data damer'!$A$2:$V$106,5,FALSE)</f>
        <v>684</v>
      </c>
      <c r="E13" s="97">
        <f>VLOOKUP($B13,'Data damer'!$A$2:$V$106,6,FALSE)</f>
        <v>736</v>
      </c>
      <c r="F13" s="97">
        <f>VLOOKUP($B13,'Data damer'!$A$2:$V$106,7,FALSE)</f>
        <v>762</v>
      </c>
      <c r="G13" s="97">
        <f>VLOOKUP($B13,'Data damer'!$A$2:$V$106,8,FALSE)</f>
        <v>744</v>
      </c>
      <c r="H13" s="97">
        <f>VLOOKUP($B13,'Data damer'!$A$2:$V$106,9,FALSE)</f>
        <v>771</v>
      </c>
      <c r="I13" s="97">
        <f>VLOOKUP($B13,'Data damer'!$A$2:$V$106,10,FALSE)</f>
        <v>807</v>
      </c>
      <c r="J13" s="97">
        <f>VLOOKUP($B13,'Data damer'!$A$2:$V$106,11,FALSE)</f>
        <v>815</v>
      </c>
      <c r="K13" s="97">
        <f>VLOOKUP($B13,'Data damer'!$A$2:$V$106,12,FALSE)</f>
        <v>0</v>
      </c>
      <c r="L13" s="72">
        <f>VLOOKUP($B13,'Data damer'!$A$2:$V$106,13,FALSE)</f>
        <v>0</v>
      </c>
      <c r="M13" s="98">
        <f>VLOOKUP($B13,'Data damer'!$A$2:$W$91,23,FALSE)</f>
        <v>129.96666666666667</v>
      </c>
      <c r="N13" s="6"/>
    </row>
    <row r="14" spans="1:14" x14ac:dyDescent="0.25">
      <c r="A14" s="72">
        <f t="shared" si="0"/>
        <v>8</v>
      </c>
      <c r="B14" s="16" t="s">
        <v>161</v>
      </c>
      <c r="C14" s="16" t="s">
        <v>155</v>
      </c>
      <c r="D14" s="96">
        <f>VLOOKUP($B14,'Data damer'!$A$2:$V$106,5,FALSE)</f>
        <v>595</v>
      </c>
      <c r="E14" s="97">
        <f>VLOOKUP($B14,'Data damer'!$A$2:$V$106,6,FALSE)</f>
        <v>696</v>
      </c>
      <c r="F14" s="97">
        <f>VLOOKUP($B14,'Data damer'!$A$2:$V$106,7,FALSE)</f>
        <v>651</v>
      </c>
      <c r="G14" s="97">
        <f>VLOOKUP($B14,'Data damer'!$A$2:$V$106,8,FALSE)</f>
        <v>571</v>
      </c>
      <c r="H14" s="97">
        <f>VLOOKUP($B14,'Data damer'!$A$2:$V$106,9,FALSE)</f>
        <v>675</v>
      </c>
      <c r="I14" s="97">
        <f>VLOOKUP($B14,'Data damer'!$A$2:$V$106,10,FALSE)</f>
        <v>651</v>
      </c>
      <c r="J14" s="97">
        <f>VLOOKUP($B14,'Data damer'!$A$2:$V$106,11,FALSE)</f>
        <v>0</v>
      </c>
      <c r="K14" s="97">
        <f>VLOOKUP($B14,'Data damer'!$A$2:$V$106,12,FALSE)</f>
        <v>0</v>
      </c>
      <c r="L14" s="72">
        <f>VLOOKUP($B14,'Data damer'!$A$2:$V$106,13,FALSE)</f>
        <v>0</v>
      </c>
      <c r="M14" s="98">
        <f>VLOOKUP($B14,'Data damer'!$A$2:$W$91,23,FALSE)</f>
        <v>108.93333333333334</v>
      </c>
      <c r="N14" s="6"/>
    </row>
    <row r="15" spans="1:14" x14ac:dyDescent="0.25">
      <c r="A15" s="99">
        <f t="shared" si="0"/>
        <v>9</v>
      </c>
      <c r="B15" s="100" t="s">
        <v>134</v>
      </c>
      <c r="C15" s="101" t="s">
        <v>25</v>
      </c>
      <c r="D15" s="99">
        <f>VLOOKUP($B15,'Data damer'!$A$2:$V$106,5,FALSE)</f>
        <v>0</v>
      </c>
      <c r="E15" s="102">
        <f>VLOOKUP($B15,'Data damer'!$A$2:$V$106,6,FALSE)</f>
        <v>0</v>
      </c>
      <c r="F15" s="102">
        <f>VLOOKUP($B15,'Data damer'!$A$2:$V$106,7,FALSE)</f>
        <v>0</v>
      </c>
      <c r="G15" s="102">
        <f>VLOOKUP($B15,'Data damer'!$A$2:$V$106,8,FALSE)</f>
        <v>0</v>
      </c>
      <c r="H15" s="102">
        <f>VLOOKUP($B15,'Data damer'!$A$2:$V$106,9,FALSE)</f>
        <v>0</v>
      </c>
      <c r="I15" s="102">
        <f>VLOOKUP($B15,'Data damer'!$A$2:$V$106,10,FALSE)</f>
        <v>0</v>
      </c>
      <c r="J15" s="102">
        <f>VLOOKUP($B15,'Data damer'!$A$2:$V$106,11,FALSE)</f>
        <v>0</v>
      </c>
      <c r="K15" s="102">
        <f>VLOOKUP($B15,'Data damer'!$A$2:$V$106,12,FALSE)</f>
        <v>0</v>
      </c>
      <c r="L15" s="99">
        <f>VLOOKUP($B15,'Data damer'!$A$2:$V$106,13,FALSE)</f>
        <v>0</v>
      </c>
      <c r="M15" s="103">
        <f>VLOOKUP($B15,'Data damer'!$A$2:$W$91,23,FALSE)</f>
        <v>0</v>
      </c>
      <c r="N15" s="6"/>
    </row>
    <row r="16" spans="1:14" s="23" customFormat="1" x14ac:dyDescent="0.25">
      <c r="A16" s="99">
        <f t="shared" si="0"/>
        <v>9</v>
      </c>
      <c r="B16" s="100" t="s">
        <v>166</v>
      </c>
      <c r="C16" s="101" t="s">
        <v>0</v>
      </c>
      <c r="D16" s="99">
        <f>VLOOKUP($B16,'Data damer'!$A$2:$V$106,5,FALSE)</f>
        <v>0</v>
      </c>
      <c r="E16" s="102">
        <f>VLOOKUP($B16,'Data damer'!$A$2:$V$106,6,FALSE)</f>
        <v>0</v>
      </c>
      <c r="F16" s="102">
        <f>VLOOKUP($B16,'Data damer'!$A$2:$V$106,7,FALSE)</f>
        <v>0</v>
      </c>
      <c r="G16" s="102">
        <f>VLOOKUP($B16,'Data damer'!$A$2:$V$106,8,FALSE)</f>
        <v>0</v>
      </c>
      <c r="H16" s="102">
        <f>VLOOKUP($B16,'Data damer'!$A$2:$V$106,9,FALSE)</f>
        <v>0</v>
      </c>
      <c r="I16" s="102">
        <f>VLOOKUP($B16,'Data damer'!$A$2:$V$106,10,FALSE)</f>
        <v>0</v>
      </c>
      <c r="J16" s="102">
        <f>VLOOKUP($B16,'Data damer'!$A$2:$V$106,11,FALSE)</f>
        <v>0</v>
      </c>
      <c r="K16" s="102">
        <f>VLOOKUP($B16,'Data damer'!$A$2:$V$106,12,FALSE)</f>
        <v>0</v>
      </c>
      <c r="L16" s="99">
        <f>VLOOKUP($B16,'Data damer'!$A$2:$V$106,13,FALSE)</f>
        <v>0</v>
      </c>
      <c r="M16" s="103">
        <f>VLOOKUP($B16,'Data damer'!$A$2:$W$91,23,FALSE)</f>
        <v>0</v>
      </c>
    </row>
    <row r="17" spans="1:15" s="23" customFormat="1" x14ac:dyDescent="0.25">
      <c r="A17" s="99">
        <f t="shared" si="0"/>
        <v>9</v>
      </c>
      <c r="B17" s="100" t="s">
        <v>162</v>
      </c>
      <c r="C17" s="101" t="s">
        <v>21</v>
      </c>
      <c r="D17" s="99">
        <f>VLOOKUP($B17,'Data damer'!$A$2:$V$106,5,FALSE)</f>
        <v>0</v>
      </c>
      <c r="E17" s="102">
        <f>VLOOKUP($B17,'Data damer'!$A$2:$V$106,6,FALSE)</f>
        <v>0</v>
      </c>
      <c r="F17" s="102">
        <f>VLOOKUP($B17,'Data damer'!$A$2:$V$106,7,FALSE)</f>
        <v>0</v>
      </c>
      <c r="G17" s="102">
        <f>VLOOKUP($B17,'Data damer'!$A$2:$V$106,8,FALSE)</f>
        <v>0</v>
      </c>
      <c r="H17" s="102">
        <f>VLOOKUP($B17,'Data damer'!$A$2:$V$106,9,FALSE)</f>
        <v>0</v>
      </c>
      <c r="I17" s="102">
        <f>VLOOKUP($B17,'Data damer'!$A$2:$V$106,10,FALSE)</f>
        <v>0</v>
      </c>
      <c r="J17" s="102">
        <f>VLOOKUP($B17,'Data damer'!$A$2:$V$106,11,FALSE)</f>
        <v>0</v>
      </c>
      <c r="K17" s="102">
        <f>VLOOKUP($B17,'Data damer'!$A$2:$V$106,12,FALSE)</f>
        <v>0</v>
      </c>
      <c r="L17" s="99">
        <f>VLOOKUP($B17,'Data damer'!$A$2:$V$106,13,FALSE)</f>
        <v>0</v>
      </c>
      <c r="M17" s="103">
        <f>VLOOKUP($B17,'Data damer'!$A$2:$W$91,23,FALSE)</f>
        <v>0</v>
      </c>
    </row>
    <row r="18" spans="1:15" s="23" customFormat="1" x14ac:dyDescent="0.25">
      <c r="A18" s="99">
        <f t="shared" si="0"/>
        <v>9</v>
      </c>
      <c r="B18" s="100" t="s">
        <v>124</v>
      </c>
      <c r="C18" s="101" t="s">
        <v>0</v>
      </c>
      <c r="D18" s="99">
        <f>VLOOKUP($B18,'Data damer'!$A$2:$V$106,5,FALSE)</f>
        <v>0</v>
      </c>
      <c r="E18" s="102">
        <f>VLOOKUP($B18,'Data damer'!$A$2:$V$106,6,FALSE)</f>
        <v>0</v>
      </c>
      <c r="F18" s="102">
        <f>VLOOKUP($B18,'Data damer'!$A$2:$V$106,7,FALSE)</f>
        <v>0</v>
      </c>
      <c r="G18" s="102">
        <f>VLOOKUP($B18,'Data damer'!$A$2:$V$106,8,FALSE)</f>
        <v>0</v>
      </c>
      <c r="H18" s="102">
        <f>VLOOKUP($B18,'Data damer'!$A$2:$V$106,9,FALSE)</f>
        <v>0</v>
      </c>
      <c r="I18" s="102">
        <f>VLOOKUP($B18,'Data damer'!$A$2:$V$106,10,FALSE)</f>
        <v>0</v>
      </c>
      <c r="J18" s="102">
        <f>VLOOKUP($B18,'Data damer'!$A$2:$V$106,11,FALSE)</f>
        <v>0</v>
      </c>
      <c r="K18" s="102">
        <f>VLOOKUP($B18,'Data damer'!$A$2:$V$106,12,FALSE)</f>
        <v>0</v>
      </c>
      <c r="L18" s="99">
        <f>VLOOKUP($B18,'Data damer'!$A$2:$V$106,13,FALSE)</f>
        <v>0</v>
      </c>
      <c r="M18" s="103">
        <f>VLOOKUP($B18,'Data damer'!$A$2:$W$91,23,FALSE)</f>
        <v>0</v>
      </c>
    </row>
    <row r="19" spans="1:15" s="23" customFormat="1" x14ac:dyDescent="0.25">
      <c r="A19" s="99">
        <f t="shared" si="0"/>
        <v>9</v>
      </c>
      <c r="B19" s="100" t="s">
        <v>104</v>
      </c>
      <c r="C19" s="101" t="s">
        <v>0</v>
      </c>
      <c r="D19" s="99">
        <f>VLOOKUP($B19,'Data damer'!$A$2:$V$106,5,FALSE)</f>
        <v>0</v>
      </c>
      <c r="E19" s="102">
        <f>VLOOKUP($B19,'Data damer'!$A$2:$V$106,6,FALSE)</f>
        <v>0</v>
      </c>
      <c r="F19" s="102">
        <f>VLOOKUP($B19,'Data damer'!$A$2:$V$106,7,FALSE)</f>
        <v>0</v>
      </c>
      <c r="G19" s="102">
        <f>VLOOKUP($B19,'Data damer'!$A$2:$V$106,8,FALSE)</f>
        <v>0</v>
      </c>
      <c r="H19" s="102">
        <f>VLOOKUP($B19,'Data damer'!$A$2:$V$106,9,FALSE)</f>
        <v>0</v>
      </c>
      <c r="I19" s="102">
        <f>VLOOKUP($B19,'Data damer'!$A$2:$V$106,10,FALSE)</f>
        <v>0</v>
      </c>
      <c r="J19" s="102">
        <f>VLOOKUP($B19,'Data damer'!$A$2:$V$106,11,FALSE)</f>
        <v>0</v>
      </c>
      <c r="K19" s="102">
        <f>VLOOKUP($B19,'Data damer'!$A$2:$V$106,12,FALSE)</f>
        <v>0</v>
      </c>
      <c r="L19" s="99">
        <f>VLOOKUP($B19,'Data damer'!$A$2:$V$106,13,FALSE)</f>
        <v>0</v>
      </c>
      <c r="M19" s="103">
        <f>VLOOKUP($B19,'Data damer'!$A$2:$W$91,23,FALSE)</f>
        <v>0</v>
      </c>
    </row>
    <row r="20" spans="1:15" s="23" customFormat="1" ht="13.5" customHeight="1" x14ac:dyDescent="0.25">
      <c r="A20" s="99">
        <f t="shared" si="0"/>
        <v>9</v>
      </c>
      <c r="B20" s="100" t="s">
        <v>101</v>
      </c>
      <c r="C20" s="101" t="s">
        <v>19</v>
      </c>
      <c r="D20" s="99">
        <f>VLOOKUP($B20,'Data damer'!$A$2:$V$106,5,FALSE)</f>
        <v>0</v>
      </c>
      <c r="E20" s="99">
        <f>VLOOKUP($B20,'Data damer'!$A$2:$V$106,6,FALSE)</f>
        <v>0</v>
      </c>
      <c r="F20" s="99">
        <f>VLOOKUP($B20,'Data damer'!$A$2:$V$106,7,FALSE)</f>
        <v>0</v>
      </c>
      <c r="G20" s="99">
        <f>VLOOKUP($B20,'Data damer'!$A$2:$V$106,8,FALSE)</f>
        <v>0</v>
      </c>
      <c r="H20" s="99">
        <f>VLOOKUP($B20,'Data damer'!$A$2:$V$106,9,FALSE)</f>
        <v>0</v>
      </c>
      <c r="I20" s="99">
        <f>VLOOKUP($B20,'Data damer'!$A$2:$V$106,10,FALSE)</f>
        <v>0</v>
      </c>
      <c r="J20" s="99">
        <f>VLOOKUP($B20,'Data damer'!$A$2:$V$106,11,FALSE)</f>
        <v>0</v>
      </c>
      <c r="K20" s="99">
        <f>VLOOKUP($B20,'Data damer'!$A$2:$V$106,12,FALSE)</f>
        <v>0</v>
      </c>
      <c r="L20" s="99">
        <f>VLOOKUP($B20,'Data damer'!$A$2:$V$106,13,FALSE)</f>
        <v>0</v>
      </c>
      <c r="M20" s="105">
        <f>VLOOKUP($B20,'Data damer'!$A$2:$W$91,23,FALSE)</f>
        <v>0</v>
      </c>
    </row>
    <row r="21" spans="1:15" s="23" customFormat="1" x14ac:dyDescent="0.25">
      <c r="A21" s="99">
        <f t="shared" si="0"/>
        <v>9</v>
      </c>
      <c r="B21" s="100" t="s">
        <v>100</v>
      </c>
      <c r="C21" s="101" t="s">
        <v>19</v>
      </c>
      <c r="D21" s="99">
        <f>VLOOKUP($B21,'Data damer'!$A$2:$V$106,5,FALSE)</f>
        <v>0</v>
      </c>
      <c r="E21" s="102">
        <f>VLOOKUP($B21,'Data damer'!$A$2:$V$106,6,FALSE)</f>
        <v>0</v>
      </c>
      <c r="F21" s="102">
        <f>VLOOKUP($B21,'Data damer'!$A$2:$V$106,7,FALSE)</f>
        <v>0</v>
      </c>
      <c r="G21" s="102">
        <f>VLOOKUP($B21,'Data damer'!$A$2:$V$106,8,FALSE)</f>
        <v>0</v>
      </c>
      <c r="H21" s="102">
        <f>VLOOKUP($B21,'Data damer'!$A$2:$V$106,9,FALSE)</f>
        <v>0</v>
      </c>
      <c r="I21" s="102">
        <f>VLOOKUP($B21,'Data damer'!$A$2:$V$106,10,FALSE)</f>
        <v>0</v>
      </c>
      <c r="J21" s="102">
        <f>VLOOKUP($B21,'Data damer'!$A$2:$V$106,11,FALSE)</f>
        <v>0</v>
      </c>
      <c r="K21" s="102">
        <f>VLOOKUP($B21,'Data damer'!$A$2:$V$106,12,FALSE)</f>
        <v>0</v>
      </c>
      <c r="L21" s="99">
        <f>VLOOKUP($B21,'Data damer'!$A$2:$V$106,13,FALSE)</f>
        <v>0</v>
      </c>
      <c r="M21" s="103">
        <f>VLOOKUP($B21,'Data damer'!$A$2:$W$91,23,FALSE)</f>
        <v>0</v>
      </c>
    </row>
    <row r="22" spans="1:15" x14ac:dyDescent="0.25">
      <c r="A22" s="99">
        <f t="shared" si="0"/>
        <v>9</v>
      </c>
      <c r="B22" s="100" t="s">
        <v>96</v>
      </c>
      <c r="C22" s="101" t="s">
        <v>25</v>
      </c>
      <c r="D22" s="99">
        <f>VLOOKUP($B22,'Data damer'!$A$2:$V$106,5,FALSE)</f>
        <v>0</v>
      </c>
      <c r="E22" s="99">
        <f>VLOOKUP($B22,'Data damer'!$A$2:$V$106,6,FALSE)</f>
        <v>0</v>
      </c>
      <c r="F22" s="99">
        <f>VLOOKUP($B22,'Data damer'!$A$2:$V$106,7,FALSE)</f>
        <v>0</v>
      </c>
      <c r="G22" s="99">
        <f>VLOOKUP($B22,'Data damer'!$A$2:$V$106,8,FALSE)</f>
        <v>0</v>
      </c>
      <c r="H22" s="99">
        <f>VLOOKUP($B22,'Data damer'!$A$2:$V$106,9,FALSE)</f>
        <v>0</v>
      </c>
      <c r="I22" s="99">
        <f>VLOOKUP($B22,'Data damer'!$A$2:$V$106,10,FALSE)</f>
        <v>0</v>
      </c>
      <c r="J22" s="99">
        <f>VLOOKUP($B22,'Data damer'!$A$2:$V$106,11,FALSE)</f>
        <v>0</v>
      </c>
      <c r="K22" s="99">
        <f>VLOOKUP($B22,'Data damer'!$A$2:$V$106,12,FALSE)</f>
        <v>0</v>
      </c>
      <c r="L22" s="99">
        <f>VLOOKUP($B22,'Data damer'!$A$2:$V$106,13,FALSE)</f>
        <v>0</v>
      </c>
      <c r="M22" s="105">
        <f>VLOOKUP($B22,'Data damer'!$A$2:$W$91,23,FALSE)</f>
        <v>0</v>
      </c>
      <c r="N22" s="24"/>
      <c r="O22" s="6"/>
    </row>
    <row r="23" spans="1:15" x14ac:dyDescent="0.25">
      <c r="A23" s="99">
        <f t="shared" si="0"/>
        <v>9</v>
      </c>
      <c r="B23" s="100" t="s">
        <v>105</v>
      </c>
      <c r="C23" s="101" t="s">
        <v>19</v>
      </c>
      <c r="D23" s="99">
        <f>VLOOKUP($B23,'Data damer'!$A$2:$V$106,5,FALSE)</f>
        <v>0</v>
      </c>
      <c r="E23" s="102">
        <f>VLOOKUP($B23,'Data damer'!$A$2:$V$106,6,FALSE)</f>
        <v>0</v>
      </c>
      <c r="F23" s="102">
        <f>VLOOKUP($B23,'Data damer'!$A$2:$V$106,7,FALSE)</f>
        <v>0</v>
      </c>
      <c r="G23" s="102">
        <f>VLOOKUP($B23,'Data damer'!$A$2:$V$106,8,FALSE)</f>
        <v>0</v>
      </c>
      <c r="H23" s="102">
        <f>VLOOKUP($B23,'Data damer'!$A$2:$V$106,9,FALSE)</f>
        <v>0</v>
      </c>
      <c r="I23" s="102">
        <f>VLOOKUP($B23,'Data damer'!$A$2:$V$106,10,FALSE)</f>
        <v>0</v>
      </c>
      <c r="J23" s="102">
        <f>VLOOKUP($B23,'Data damer'!$A$2:$V$106,11,FALSE)</f>
        <v>0</v>
      </c>
      <c r="K23" s="102">
        <f>VLOOKUP($B23,'Data damer'!$A$2:$V$106,12,FALSE)</f>
        <v>0</v>
      </c>
      <c r="L23" s="99">
        <f>VLOOKUP($B23,'Data damer'!$A$2:$V$106,13,FALSE)</f>
        <v>0</v>
      </c>
      <c r="M23" s="103">
        <f>VLOOKUP($B23,'Data damer'!$A$2:$W$91,23,FALSE)</f>
        <v>0</v>
      </c>
      <c r="N23" s="24"/>
      <c r="O23" s="6"/>
    </row>
    <row r="24" spans="1:15" x14ac:dyDescent="0.25">
      <c r="A24" s="99">
        <f t="shared" si="0"/>
        <v>9</v>
      </c>
      <c r="B24" s="100" t="s">
        <v>97</v>
      </c>
      <c r="C24" s="101" t="s">
        <v>1</v>
      </c>
      <c r="D24" s="99">
        <f>VLOOKUP($B24,'Data damer'!$A$2:$V$106,5,FALSE)</f>
        <v>0</v>
      </c>
      <c r="E24" s="102">
        <f>VLOOKUP($B24,'Data damer'!$A$2:$V$106,6,FALSE)</f>
        <v>0</v>
      </c>
      <c r="F24" s="102">
        <f>VLOOKUP($B24,'Data damer'!$A$2:$V$106,7,FALSE)</f>
        <v>0</v>
      </c>
      <c r="G24" s="102">
        <f>VLOOKUP($B24,'Data damer'!$A$2:$V$106,8,FALSE)</f>
        <v>0</v>
      </c>
      <c r="H24" s="102">
        <f>VLOOKUP($B24,'Data damer'!$A$2:$V$106,9,FALSE)</f>
        <v>0</v>
      </c>
      <c r="I24" s="102">
        <f>VLOOKUP($B24,'Data damer'!$A$2:$V$106,10,FALSE)</f>
        <v>0</v>
      </c>
      <c r="J24" s="102">
        <f>VLOOKUP($B24,'Data damer'!$A$2:$V$106,11,FALSE)</f>
        <v>0</v>
      </c>
      <c r="K24" s="102">
        <f>VLOOKUP($B24,'Data damer'!$A$2:$V$106,12,FALSE)</f>
        <v>0</v>
      </c>
      <c r="L24" s="99">
        <f>VLOOKUP($B24,'Data damer'!$A$2:$V$106,13,FALSE)</f>
        <v>0</v>
      </c>
      <c r="M24" s="103">
        <f>VLOOKUP($B24,'Data damer'!$A$2:$W$91,23,FALSE)</f>
        <v>0</v>
      </c>
      <c r="N24" s="24"/>
      <c r="O24" s="6"/>
    </row>
    <row r="25" spans="1:15" x14ac:dyDescent="0.25">
      <c r="A25" s="99">
        <f t="shared" si="0"/>
        <v>9</v>
      </c>
      <c r="B25" s="110" t="s">
        <v>160</v>
      </c>
      <c r="C25" s="110" t="s">
        <v>19</v>
      </c>
      <c r="D25" s="107">
        <f>VLOOKUP($B25,'Data damer'!$A$2:$V$106,5,FALSE)</f>
        <v>0</v>
      </c>
      <c r="E25" s="108">
        <f>VLOOKUP($B25,'Data damer'!$A$2:$V$106,6,FALSE)</f>
        <v>0</v>
      </c>
      <c r="F25" s="108">
        <f>VLOOKUP($B25,'Data damer'!$A$2:$V$106,7,FALSE)</f>
        <v>0</v>
      </c>
      <c r="G25" s="108">
        <f>VLOOKUP($B25,'Data damer'!$A$2:$V$106,8,FALSE)</f>
        <v>0</v>
      </c>
      <c r="H25" s="108">
        <f>VLOOKUP($B25,'Data damer'!$A$2:$V$106,9,FALSE)</f>
        <v>0</v>
      </c>
      <c r="I25" s="108">
        <f>VLOOKUP($B25,'Data damer'!$A$2:$V$106,10,FALSE)</f>
        <v>0</v>
      </c>
      <c r="J25" s="108">
        <f>VLOOKUP($B25,'Data damer'!$A$2:$V$106,11,FALSE)</f>
        <v>0</v>
      </c>
      <c r="K25" s="108">
        <f>VLOOKUP($B25,'Data damer'!$A$2:$V$106,12,FALSE)</f>
        <v>0</v>
      </c>
      <c r="L25" s="99">
        <f>VLOOKUP($B25,'Data damer'!$A$2:$V$106,13,FALSE)</f>
        <v>0</v>
      </c>
      <c r="M25" s="109">
        <f>VLOOKUP($B25,'Data damer'!$A$2:$W$91,23,FALSE)</f>
        <v>0</v>
      </c>
    </row>
    <row r="26" spans="1:15" x14ac:dyDescent="0.25">
      <c r="A26" s="99">
        <f t="shared" si="0"/>
        <v>9</v>
      </c>
      <c r="B26" s="100" t="s">
        <v>94</v>
      </c>
      <c r="C26" s="101" t="s">
        <v>135</v>
      </c>
      <c r="D26" s="99">
        <f>VLOOKUP($B26,'Data damer'!$A$2:$V$106,5,FALSE)</f>
        <v>0</v>
      </c>
      <c r="E26" s="102">
        <f>VLOOKUP($B26,'Data damer'!$A$2:$V$106,6,FALSE)</f>
        <v>0</v>
      </c>
      <c r="F26" s="102">
        <f>VLOOKUP($B26,'Data damer'!$A$2:$V$106,7,FALSE)</f>
        <v>0</v>
      </c>
      <c r="G26" s="102">
        <f>VLOOKUP($B26,'Data damer'!$A$2:$V$106,8,FALSE)</f>
        <v>0</v>
      </c>
      <c r="H26" s="102">
        <f>VLOOKUP($B26,'Data damer'!$A$2:$V$106,9,FALSE)</f>
        <v>0</v>
      </c>
      <c r="I26" s="102">
        <f>VLOOKUP($B26,'Data damer'!$A$2:$V$106,10,FALSE)</f>
        <v>0</v>
      </c>
      <c r="J26" s="102">
        <f>VLOOKUP($B26,'Data damer'!$A$2:$V$106,11,FALSE)</f>
        <v>0</v>
      </c>
      <c r="K26" s="102">
        <f>VLOOKUP($B26,'Data damer'!$A$2:$V$106,12,FALSE)</f>
        <v>0</v>
      </c>
      <c r="L26" s="99">
        <f>VLOOKUP($B26,'Data damer'!$A$2:$V$106,13,FALSE)</f>
        <v>0</v>
      </c>
      <c r="M26" s="103">
        <f>VLOOKUP($B26,'Data damer'!$A$2:$W$91,23,FALSE)</f>
        <v>0</v>
      </c>
    </row>
    <row r="27" spans="1:15" x14ac:dyDescent="0.25">
      <c r="A27" s="99">
        <f t="shared" si="0"/>
        <v>9</v>
      </c>
      <c r="B27" s="100" t="s">
        <v>123</v>
      </c>
      <c r="C27" s="101" t="s">
        <v>136</v>
      </c>
      <c r="D27" s="99">
        <f>VLOOKUP($B27,'Data damer'!$A$2:$V$106,5,FALSE)</f>
        <v>0</v>
      </c>
      <c r="E27" s="102">
        <f>VLOOKUP($B27,'Data damer'!$A$2:$V$106,6,FALSE)</f>
        <v>0</v>
      </c>
      <c r="F27" s="102">
        <f>VLOOKUP($B27,'Data damer'!$A$2:$V$106,7,FALSE)</f>
        <v>0</v>
      </c>
      <c r="G27" s="102">
        <f>VLOOKUP($B27,'Data damer'!$A$2:$V$106,8,FALSE)</f>
        <v>0</v>
      </c>
      <c r="H27" s="102">
        <f>VLOOKUP($B27,'Data damer'!$A$2:$V$106,9,FALSE)</f>
        <v>0</v>
      </c>
      <c r="I27" s="102">
        <f>VLOOKUP($B27,'Data damer'!$A$2:$V$106,10,FALSE)</f>
        <v>0</v>
      </c>
      <c r="J27" s="102">
        <f>VLOOKUP($B27,'Data damer'!$A$2:$V$106,11,FALSE)</f>
        <v>0</v>
      </c>
      <c r="K27" s="102">
        <f>VLOOKUP($B27,'Data damer'!$A$2:$V$106,12,FALSE)</f>
        <v>0</v>
      </c>
      <c r="L27" s="99">
        <f>VLOOKUP($B27,'Data damer'!$A$2:$V$106,13,FALSE)</f>
        <v>0</v>
      </c>
      <c r="M27" s="103">
        <f>VLOOKUP($B27,'Data damer'!$A$2:$W$91,23,FALSE)</f>
        <v>0</v>
      </c>
    </row>
    <row r="28" spans="1:15" x14ac:dyDescent="0.25">
      <c r="A28" s="99">
        <f t="shared" si="0"/>
        <v>9</v>
      </c>
      <c r="B28" s="100" t="s">
        <v>98</v>
      </c>
      <c r="C28" s="101" t="s">
        <v>0</v>
      </c>
      <c r="D28" s="99">
        <f>VLOOKUP($B28,'Data damer'!$A$2:$V$106,5,FALSE)</f>
        <v>0</v>
      </c>
      <c r="E28" s="102">
        <f>VLOOKUP($B28,'Data damer'!$A$2:$V$106,6,FALSE)</f>
        <v>0</v>
      </c>
      <c r="F28" s="102">
        <f>VLOOKUP($B28,'Data damer'!$A$2:$V$106,7,FALSE)</f>
        <v>0</v>
      </c>
      <c r="G28" s="102">
        <f>VLOOKUP($B28,'Data damer'!$A$2:$V$106,8,FALSE)</f>
        <v>0</v>
      </c>
      <c r="H28" s="102">
        <f>VLOOKUP($B28,'Data damer'!$A$2:$V$106,9,FALSE)</f>
        <v>0</v>
      </c>
      <c r="I28" s="102">
        <f>VLOOKUP($B28,'Data damer'!$A$2:$V$106,10,FALSE)</f>
        <v>0</v>
      </c>
      <c r="J28" s="102">
        <f>VLOOKUP($B28,'Data damer'!$A$2:$V$106,11,FALSE)</f>
        <v>0</v>
      </c>
      <c r="K28" s="102">
        <f>VLOOKUP($B28,'Data damer'!$A$2:$V$106,12,FALSE)</f>
        <v>0</v>
      </c>
      <c r="L28" s="99">
        <f>VLOOKUP($B28,'Data damer'!$A$2:$V$106,13,FALSE)</f>
        <v>0</v>
      </c>
      <c r="M28" s="103">
        <f>VLOOKUP($B28,'Data damer'!$A$2:$W$91,23,FALSE)</f>
        <v>0</v>
      </c>
    </row>
    <row r="29" spans="1:15" x14ac:dyDescent="0.25">
      <c r="A29" s="99">
        <f t="shared" si="0"/>
        <v>9</v>
      </c>
      <c r="B29" s="100" t="s">
        <v>143</v>
      </c>
      <c r="C29" s="101" t="s">
        <v>115</v>
      </c>
      <c r="D29" s="99">
        <f>VLOOKUP($B29,'Data damer'!$A$2:$V$106,5,FALSE)</f>
        <v>0</v>
      </c>
      <c r="E29" s="102">
        <f>VLOOKUP($B29,'Data damer'!$A$2:$V$106,6,FALSE)</f>
        <v>0</v>
      </c>
      <c r="F29" s="102">
        <f>VLOOKUP($B29,'Data damer'!$A$2:$V$106,7,FALSE)</f>
        <v>0</v>
      </c>
      <c r="G29" s="102">
        <f>VLOOKUP($B29,'Data damer'!$A$2:$V$106,8,FALSE)</f>
        <v>0</v>
      </c>
      <c r="H29" s="102">
        <f>VLOOKUP($B29,'Data damer'!$A$2:$V$106,9,FALSE)</f>
        <v>0</v>
      </c>
      <c r="I29" s="102">
        <f>VLOOKUP($B29,'Data damer'!$A$2:$V$106,10,FALSE)</f>
        <v>0</v>
      </c>
      <c r="J29" s="102">
        <f>VLOOKUP($B29,'Data damer'!$A$2:$V$106,11,FALSE)</f>
        <v>0</v>
      </c>
      <c r="K29" s="102">
        <f>VLOOKUP($B29,'Data damer'!$A$2:$V$106,12,FALSE)</f>
        <v>0</v>
      </c>
      <c r="L29" s="104"/>
      <c r="M29" s="103">
        <f>VLOOKUP($B29,'Data damer'!$A$2:$W$91,23,FALSE)</f>
        <v>0</v>
      </c>
    </row>
    <row r="30" spans="1:15" x14ac:dyDescent="0.25">
      <c r="A30" s="99">
        <f t="shared" si="0"/>
        <v>9</v>
      </c>
      <c r="B30" s="100" t="s">
        <v>122</v>
      </c>
      <c r="C30" s="101" t="s">
        <v>21</v>
      </c>
      <c r="D30" s="99">
        <f>VLOOKUP($B30,'Data damer'!$A$2:$V$106,5,FALSE)</f>
        <v>0</v>
      </c>
      <c r="E30" s="102">
        <f>VLOOKUP($B30,'Data damer'!$A$2:$V$106,6,FALSE)</f>
        <v>0</v>
      </c>
      <c r="F30" s="102">
        <f>VLOOKUP($B30,'Data damer'!$A$2:$V$106,7,FALSE)</f>
        <v>0</v>
      </c>
      <c r="G30" s="102">
        <f>VLOOKUP($B30,'Data damer'!$A$2:$V$106,8,FALSE)</f>
        <v>0</v>
      </c>
      <c r="H30" s="102">
        <f>VLOOKUP($B30,'Data damer'!$A$2:$V$106,9,FALSE)</f>
        <v>0</v>
      </c>
      <c r="I30" s="102">
        <f>VLOOKUP($B30,'Data damer'!$A$2:$V$106,10,FALSE)</f>
        <v>0</v>
      </c>
      <c r="J30" s="102">
        <f>VLOOKUP($B30,'Data damer'!$A$2:$V$106,11,FALSE)</f>
        <v>0</v>
      </c>
      <c r="K30" s="102">
        <f>VLOOKUP($B30,'Data damer'!$A$2:$V$106,12,FALSE)</f>
        <v>0</v>
      </c>
      <c r="L30" s="99">
        <f>VLOOKUP($B30,'Data damer'!$A$2:$V$106,13,FALSE)</f>
        <v>0</v>
      </c>
      <c r="M30" s="103">
        <f>VLOOKUP($B30,'Data damer'!$A$2:$W$91,23,FALSE)</f>
        <v>0</v>
      </c>
    </row>
    <row r="31" spans="1:15" x14ac:dyDescent="0.25">
      <c r="A31" s="99">
        <f t="shared" si="0"/>
        <v>9</v>
      </c>
      <c r="B31" s="100" t="s">
        <v>106</v>
      </c>
      <c r="C31" s="101" t="s">
        <v>25</v>
      </c>
      <c r="D31" s="99">
        <f>VLOOKUP($B31,'Data damer'!$A$2:$V$106,5,FALSE)</f>
        <v>0</v>
      </c>
      <c r="E31" s="102">
        <f>VLOOKUP($B31,'Data damer'!$A$2:$V$106,6,FALSE)</f>
        <v>0</v>
      </c>
      <c r="F31" s="102">
        <f>VLOOKUP($B31,'Data damer'!$A$2:$V$106,7,FALSE)</f>
        <v>0</v>
      </c>
      <c r="G31" s="102">
        <f>VLOOKUP($B31,'Data damer'!$A$2:$V$106,8,FALSE)</f>
        <v>0</v>
      </c>
      <c r="H31" s="102">
        <f>VLOOKUP($B31,'Data damer'!$A$2:$V$106,9,FALSE)</f>
        <v>0</v>
      </c>
      <c r="I31" s="102">
        <f>VLOOKUP($B31,'Data damer'!$A$2:$V$106,10,FALSE)</f>
        <v>0</v>
      </c>
      <c r="J31" s="102">
        <f>VLOOKUP($B31,'Data damer'!$A$2:$V$106,11,FALSE)</f>
        <v>0</v>
      </c>
      <c r="K31" s="102">
        <f>VLOOKUP($B31,'Data damer'!$A$2:$V$106,12,FALSE)</f>
        <v>0</v>
      </c>
      <c r="L31" s="99">
        <f>VLOOKUP($B31,'Data damer'!$A$2:$V$106,13,FALSE)</f>
        <v>0</v>
      </c>
      <c r="M31" s="103">
        <f>VLOOKUP($B31,'Data damer'!$A$2:$W$91,23,FALSE)</f>
        <v>0</v>
      </c>
    </row>
    <row r="32" spans="1:15" x14ac:dyDescent="0.25">
      <c r="A32" s="99">
        <f t="shared" si="0"/>
        <v>9</v>
      </c>
      <c r="B32" s="100" t="s">
        <v>99</v>
      </c>
      <c r="C32" s="101" t="s">
        <v>0</v>
      </c>
      <c r="D32" s="99">
        <f>VLOOKUP($B32,'Data damer'!$A$2:$V$106,5,FALSE)</f>
        <v>0</v>
      </c>
      <c r="E32" s="102">
        <f>VLOOKUP($B32,'Data damer'!$A$2:$V$106,6,FALSE)</f>
        <v>0</v>
      </c>
      <c r="F32" s="102">
        <f>VLOOKUP($B32,'Data damer'!$A$2:$V$106,7,FALSE)</f>
        <v>0</v>
      </c>
      <c r="G32" s="102">
        <f>VLOOKUP($B32,'Data damer'!$A$2:$V$106,8,FALSE)</f>
        <v>0</v>
      </c>
      <c r="H32" s="102">
        <f>VLOOKUP($B32,'Data damer'!$A$2:$V$106,9,FALSE)</f>
        <v>0</v>
      </c>
      <c r="I32" s="102">
        <f>VLOOKUP($B32,'Data damer'!$A$2:$V$106,10,FALSE)</f>
        <v>0</v>
      </c>
      <c r="J32" s="102">
        <f>VLOOKUP($B32,'Data damer'!$A$2:$V$106,11,FALSE)</f>
        <v>0</v>
      </c>
      <c r="K32" s="102">
        <f>VLOOKUP($B32,'Data damer'!$A$2:$V$106,12,FALSE)</f>
        <v>0</v>
      </c>
      <c r="L32" s="99">
        <f>VLOOKUP($B32,'Data damer'!$A$2:$V$106,13,FALSE)</f>
        <v>0</v>
      </c>
      <c r="M32" s="103">
        <f>VLOOKUP($B32,'Data damer'!$A$2:$W$91,23,FALSE)</f>
        <v>0</v>
      </c>
    </row>
    <row r="33" spans="1:13" x14ac:dyDescent="0.25">
      <c r="A33" s="99">
        <f t="shared" si="0"/>
        <v>9</v>
      </c>
      <c r="B33" s="100" t="s">
        <v>95</v>
      </c>
      <c r="C33" s="101" t="s">
        <v>1</v>
      </c>
      <c r="D33" s="99">
        <f>VLOOKUP($B33,'Data damer'!$A$2:$V$106,5,FALSE)</f>
        <v>0</v>
      </c>
      <c r="E33" s="99">
        <f>VLOOKUP($B33,'Data damer'!$A$2:$V$106,6,FALSE)</f>
        <v>0</v>
      </c>
      <c r="F33" s="99">
        <f>VLOOKUP($B33,'Data damer'!$A$2:$V$106,7,FALSE)</f>
        <v>0</v>
      </c>
      <c r="G33" s="99">
        <f>VLOOKUP($B33,'Data damer'!$A$2:$V$106,8,FALSE)</f>
        <v>0</v>
      </c>
      <c r="H33" s="99">
        <f>VLOOKUP($B33,'Data damer'!$A$2:$V$106,9,FALSE)</f>
        <v>0</v>
      </c>
      <c r="I33" s="99">
        <f>VLOOKUP($B33,'Data damer'!$A$2:$V$106,10,FALSE)</f>
        <v>0</v>
      </c>
      <c r="J33" s="99">
        <f>VLOOKUP($B33,'Data damer'!$A$2:$V$106,11,FALSE)</f>
        <v>0</v>
      </c>
      <c r="K33" s="99">
        <f>VLOOKUP($B33,'Data damer'!$A$2:$V$106,12,FALSE)</f>
        <v>0</v>
      </c>
      <c r="L33" s="99">
        <f>VLOOKUP($B33,'Data damer'!$A$2:$V$106,13,FALSE)</f>
        <v>0</v>
      </c>
      <c r="M33" s="105">
        <f>VLOOKUP($B33,'Data damer'!$A$2:$W$91,23,FALSE)</f>
        <v>0</v>
      </c>
    </row>
    <row r="34" spans="1:13" x14ac:dyDescent="0.25">
      <c r="A34" s="99">
        <f t="shared" si="0"/>
        <v>9</v>
      </c>
      <c r="B34" s="100" t="s">
        <v>109</v>
      </c>
      <c r="C34" s="101" t="s">
        <v>115</v>
      </c>
      <c r="D34" s="99">
        <f>VLOOKUP($B34,'Data damer'!$A$2:$V$106,5,FALSE)</f>
        <v>0</v>
      </c>
      <c r="E34" s="102">
        <f>VLOOKUP($B34,'Data damer'!$A$2:$V$106,6,FALSE)</f>
        <v>0</v>
      </c>
      <c r="F34" s="102">
        <f>VLOOKUP($B34,'Data damer'!$A$2:$V$106,7,FALSE)</f>
        <v>0</v>
      </c>
      <c r="G34" s="102">
        <f>VLOOKUP($B34,'Data damer'!$A$2:$V$106,8,FALSE)</f>
        <v>0</v>
      </c>
      <c r="H34" s="102">
        <f>VLOOKUP($B34,'Data damer'!$A$2:$V$106,9,FALSE)</f>
        <v>0</v>
      </c>
      <c r="I34" s="102">
        <f>VLOOKUP($B34,'Data damer'!$A$2:$V$106,10,FALSE)</f>
        <v>0</v>
      </c>
      <c r="J34" s="102">
        <f>VLOOKUP($B34,'Data damer'!$A$2:$V$106,11,FALSE)</f>
        <v>0</v>
      </c>
      <c r="K34" s="102">
        <f>VLOOKUP($B34,'Data damer'!$A$2:$V$106,12,FALSE)</f>
        <v>0</v>
      </c>
      <c r="L34" s="99">
        <f>VLOOKUP($B34,'Data damer'!$A$2:$V$106,13,FALSE)</f>
        <v>0</v>
      </c>
      <c r="M34" s="103">
        <f>VLOOKUP($B34,'Data damer'!$A$2:$W$91,23,FALSE)</f>
        <v>0</v>
      </c>
    </row>
    <row r="35" spans="1:13" x14ac:dyDescent="0.25">
      <c r="A35" s="99">
        <f t="shared" si="0"/>
        <v>9</v>
      </c>
      <c r="B35" s="106" t="s">
        <v>102</v>
      </c>
      <c r="C35" s="101" t="s">
        <v>0</v>
      </c>
      <c r="D35" s="107">
        <f>VLOOKUP($B35,'Data damer'!$A$2:$V$106,5,FALSE)</f>
        <v>0</v>
      </c>
      <c r="E35" s="108">
        <f>VLOOKUP($B35,'Data damer'!$A$2:$V$106,6,FALSE)</f>
        <v>0</v>
      </c>
      <c r="F35" s="108">
        <f>VLOOKUP($B35,'Data damer'!$A$2:$V$106,7,FALSE)</f>
        <v>0</v>
      </c>
      <c r="G35" s="108">
        <f>VLOOKUP($B35,'Data damer'!$A$2:$V$106,8,FALSE)</f>
        <v>0</v>
      </c>
      <c r="H35" s="108">
        <f>VLOOKUP($B35,'Data damer'!$A$2:$V$106,9,FALSE)</f>
        <v>0</v>
      </c>
      <c r="I35" s="108">
        <f>VLOOKUP($B35,'Data damer'!$A$2:$V$106,10,FALSE)</f>
        <v>0</v>
      </c>
      <c r="J35" s="108">
        <f>VLOOKUP($B35,'Data damer'!$A$2:$V$106,11,FALSE)</f>
        <v>0</v>
      </c>
      <c r="K35" s="108">
        <f>VLOOKUP($B35,'Data damer'!$A$2:$V$106,12,FALSE)</f>
        <v>0</v>
      </c>
      <c r="L35" s="99">
        <f>VLOOKUP($B35,'Data damer'!$A$2:$V$106,13,FALSE)</f>
        <v>0</v>
      </c>
      <c r="M35" s="109">
        <f>VLOOKUP($B35,'Data damer'!$A$2:$W$91,23,FALSE)</f>
        <v>0</v>
      </c>
    </row>
    <row r="36" spans="1:13" x14ac:dyDescent="0.25">
      <c r="A36" s="99">
        <f t="shared" si="0"/>
        <v>9</v>
      </c>
      <c r="B36" s="106" t="s">
        <v>103</v>
      </c>
      <c r="C36" s="101" t="s">
        <v>115</v>
      </c>
      <c r="D36" s="99">
        <f>VLOOKUP($B36,'Data damer'!$A$2:$V$106,5,FALSE)</f>
        <v>0</v>
      </c>
      <c r="E36" s="102">
        <f>VLOOKUP($B36,'Data damer'!$A$2:$V$106,6,FALSE)</f>
        <v>0</v>
      </c>
      <c r="F36" s="102">
        <f>VLOOKUP($B36,'Data damer'!$A$2:$V$106,7,FALSE)</f>
        <v>0</v>
      </c>
      <c r="G36" s="102">
        <f>VLOOKUP($B36,'Data damer'!$A$2:$V$106,8,FALSE)</f>
        <v>0</v>
      </c>
      <c r="H36" s="102">
        <f>VLOOKUP($B36,'Data damer'!$A$2:$V$106,9,FALSE)</f>
        <v>0</v>
      </c>
      <c r="I36" s="102">
        <f>VLOOKUP($B36,'Data damer'!$A$2:$V$106,10,FALSE)</f>
        <v>0</v>
      </c>
      <c r="J36" s="102">
        <f>VLOOKUP($B36,'Data damer'!$A$2:$V$106,11,FALSE)</f>
        <v>0</v>
      </c>
      <c r="K36" s="102">
        <f>VLOOKUP($B36,'Data damer'!$A$2:$V$106,12,FALSE)</f>
        <v>0</v>
      </c>
      <c r="L36" s="99">
        <f>VLOOKUP($B36,'Data damer'!$A$2:$V$106,13,FALSE)</f>
        <v>0</v>
      </c>
      <c r="M36" s="103">
        <f>VLOOKUP($B36,'Data damer'!$A$2:$W$91,23,FALSE)</f>
        <v>0</v>
      </c>
    </row>
    <row r="37" spans="1:13" x14ac:dyDescent="0.25">
      <c r="A37" s="99">
        <f t="shared" si="0"/>
        <v>9</v>
      </c>
      <c r="B37" s="110"/>
      <c r="C37" s="111"/>
      <c r="D37" s="112"/>
      <c r="E37" s="112"/>
      <c r="F37" s="112"/>
      <c r="G37" s="112"/>
      <c r="H37" s="112"/>
      <c r="I37" s="112"/>
      <c r="J37" s="112"/>
      <c r="K37" s="112"/>
      <c r="L37" s="112"/>
      <c r="M37" s="112"/>
    </row>
    <row r="38" spans="1:13" x14ac:dyDescent="0.25">
      <c r="A38" s="99">
        <f t="shared" si="0"/>
        <v>9</v>
      </c>
      <c r="B38" s="110"/>
      <c r="C38" s="111"/>
      <c r="D38" s="112"/>
      <c r="E38" s="112"/>
      <c r="F38" s="112"/>
      <c r="G38" s="112"/>
      <c r="H38" s="112"/>
      <c r="I38" s="112"/>
      <c r="J38" s="112"/>
      <c r="K38" s="112"/>
      <c r="L38" s="112"/>
      <c r="M38" s="112"/>
    </row>
    <row r="39" spans="1:13" x14ac:dyDescent="0.25">
      <c r="A39" s="99">
        <f t="shared" si="0"/>
        <v>9</v>
      </c>
      <c r="B39" s="110"/>
      <c r="C39" s="111"/>
      <c r="D39" s="112"/>
      <c r="E39" s="112"/>
      <c r="F39" s="112"/>
      <c r="G39" s="112"/>
      <c r="H39" s="112"/>
      <c r="I39" s="112"/>
      <c r="J39" s="112"/>
      <c r="K39" s="112"/>
      <c r="L39" s="112"/>
      <c r="M39" s="112"/>
    </row>
    <row r="40" spans="1:13" x14ac:dyDescent="0.25">
      <c r="A40" s="99">
        <f t="shared" si="0"/>
        <v>9</v>
      </c>
      <c r="B40" s="110"/>
      <c r="C40" s="111"/>
      <c r="D40" s="112"/>
      <c r="E40" s="112"/>
      <c r="F40" s="112"/>
      <c r="G40" s="112"/>
      <c r="H40" s="112"/>
      <c r="I40" s="112"/>
      <c r="J40" s="112"/>
      <c r="K40" s="112"/>
      <c r="L40" s="112"/>
      <c r="M40" s="112"/>
    </row>
  </sheetData>
  <autoFilter ref="B6:M6" xr:uid="{00000000-0009-0000-0000-000001000000}">
    <sortState xmlns:xlrd2="http://schemas.microsoft.com/office/spreadsheetml/2017/richdata2" ref="B7:M40">
      <sortCondition descending="1" ref="M6"/>
    </sortState>
  </autoFilter>
  <phoneticPr fontId="0" type="noConversion"/>
  <pageMargins left="0.59055118110236227" right="0.19685039370078741" top="0.78740157480314965" bottom="0.39370078740157483" header="0.51181102362204722" footer="0.11811023622047245"/>
  <pageSetup paperSize="9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86"/>
  <sheetViews>
    <sheetView zoomScaleNormal="100" zoomScalePageLayoutView="90" workbookViewId="0">
      <pane ySplit="1" topLeftCell="A62" activePane="bottomLeft" state="frozen"/>
      <selection pane="bottomLeft" activeCell="K87" sqref="K87"/>
    </sheetView>
  </sheetViews>
  <sheetFormatPr baseColWidth="10" defaultRowHeight="12.75" x14ac:dyDescent="0.2"/>
  <cols>
    <col min="1" max="1" width="21.42578125" customWidth="1"/>
    <col min="2" max="2" width="20.42578125" bestFit="1" customWidth="1"/>
    <col min="3" max="3" width="8.42578125" hidden="1" customWidth="1"/>
    <col min="4" max="4" width="6.42578125" hidden="1" customWidth="1"/>
    <col min="5" max="5" width="9.28515625" style="22" customWidth="1"/>
    <col min="6" max="6" width="9.140625" style="22" customWidth="1"/>
    <col min="7" max="7" width="9.42578125" style="22" customWidth="1"/>
    <col min="8" max="8" width="11.7109375" style="22" customWidth="1"/>
    <col min="9" max="9" width="8.85546875" style="22" customWidth="1"/>
    <col min="10" max="10" width="10.7109375" style="22" customWidth="1"/>
    <col min="11" max="11" width="9.7109375" style="22" bestFit="1" customWidth="1"/>
    <col min="12" max="12" width="11" style="22" customWidth="1"/>
    <col min="13" max="13" width="9.42578125" style="22" hidden="1" customWidth="1"/>
    <col min="14" max="14" width="6.7109375" style="11" customWidth="1"/>
    <col min="15" max="16" width="9.28515625" customWidth="1"/>
    <col min="17" max="20" width="5.42578125" style="36" bestFit="1" customWidth="1"/>
    <col min="21" max="21" width="5.42578125" style="36" customWidth="1"/>
    <col min="22" max="22" width="9.7109375" customWidth="1"/>
    <col min="23" max="23" width="12.7109375" customWidth="1"/>
  </cols>
  <sheetData>
    <row r="1" spans="1:24" s="1" customFormat="1" ht="39" x14ac:dyDescent="0.25">
      <c r="A1" s="2" t="s">
        <v>2</v>
      </c>
      <c r="B1" s="2" t="s">
        <v>3</v>
      </c>
      <c r="C1" s="2" t="s">
        <v>9</v>
      </c>
      <c r="D1" s="1" t="s">
        <v>4</v>
      </c>
      <c r="E1" s="57" t="s">
        <v>30</v>
      </c>
      <c r="F1" s="57" t="s">
        <v>30</v>
      </c>
      <c r="G1" s="57" t="s">
        <v>30</v>
      </c>
      <c r="H1" s="57" t="s">
        <v>153</v>
      </c>
      <c r="I1" s="57" t="s">
        <v>30</v>
      </c>
      <c r="J1" s="38" t="s">
        <v>30</v>
      </c>
      <c r="K1" s="57" t="s">
        <v>30</v>
      </c>
      <c r="L1" s="37" t="s">
        <v>29</v>
      </c>
      <c r="M1" s="38" t="s">
        <v>29</v>
      </c>
      <c r="N1" s="10" t="s">
        <v>18</v>
      </c>
      <c r="O1" s="1" t="s">
        <v>11</v>
      </c>
      <c r="P1" s="1" t="s">
        <v>12</v>
      </c>
      <c r="Q1" s="20" t="s">
        <v>5</v>
      </c>
      <c r="R1" s="20" t="s">
        <v>6</v>
      </c>
      <c r="S1" s="20" t="s">
        <v>7</v>
      </c>
      <c r="T1" s="20" t="s">
        <v>8</v>
      </c>
      <c r="U1" s="20" t="s">
        <v>13</v>
      </c>
      <c r="V1" s="20" t="s">
        <v>14</v>
      </c>
      <c r="W1" s="14" t="s">
        <v>28</v>
      </c>
      <c r="X1" s="1" t="s">
        <v>10</v>
      </c>
    </row>
    <row r="2" spans="1:24" x14ac:dyDescent="0.2">
      <c r="A2" s="32" t="s">
        <v>126</v>
      </c>
      <c r="B2" s="33" t="s">
        <v>127</v>
      </c>
      <c r="C2" s="28"/>
      <c r="D2" s="28"/>
      <c r="E2" s="26"/>
      <c r="F2" s="27"/>
      <c r="G2" s="27"/>
      <c r="H2" s="26"/>
      <c r="I2" s="26"/>
      <c r="J2" s="26"/>
      <c r="K2" s="26"/>
      <c r="L2" s="26"/>
      <c r="M2" s="26"/>
      <c r="N2" s="12"/>
      <c r="O2" s="4" t="str">
        <f t="shared" ref="O2:O33" si="0">IF(SUM(E2:M2)=0,"",AVERAGE(E2:M2))</f>
        <v/>
      </c>
      <c r="P2" s="4" t="str">
        <f t="shared" ref="P2:P33" si="1">IF(O2="","",O2/6)</f>
        <v/>
      </c>
      <c r="Q2" s="36">
        <f t="shared" ref="Q2:Q33" si="2">IF(ISERROR(MAX(E2:M2))=TRUE,0,MAX(E2:M2))</f>
        <v>0</v>
      </c>
      <c r="R2" s="36">
        <f t="shared" ref="R2:R33" si="3">IF(ISERROR(LARGE($E2:$M2,2))=TRUE,0,LARGE($E2:$M2,2))</f>
        <v>0</v>
      </c>
      <c r="S2" s="36">
        <f t="shared" ref="S2:S33" si="4">IF(ISERROR(LARGE($E2:$M2,3))=TRUE,0,LARGE($E2:$M2,3))</f>
        <v>0</v>
      </c>
      <c r="T2" s="36">
        <f t="shared" ref="T2:T33" si="5">IF(ISERROR(LARGE($E2:$M2,4))=TRUE,0,LARGE($E2:$M2,4))</f>
        <v>0</v>
      </c>
      <c r="U2" s="36">
        <f t="shared" ref="U2:U33" si="6">IF(ISERROR(LARGE($E2:$M2,5))=TRUE,0,LARGE($E2:$M2,5))</f>
        <v>0</v>
      </c>
      <c r="V2" s="4">
        <f t="shared" ref="V2:V33" si="7">IF(T2&gt;0,AVERAGE(Q2:U2)/6,0)</f>
        <v>0</v>
      </c>
      <c r="W2" s="19">
        <f t="shared" ref="W2:W33" si="8">IF(N2="",MAX(P2,V2),0)</f>
        <v>0</v>
      </c>
      <c r="X2" s="4" t="str">
        <f t="shared" ref="X2:X12" si="9">IF(W2=0,"",W2-P2)</f>
        <v/>
      </c>
    </row>
    <row r="3" spans="1:24" x14ac:dyDescent="0.2">
      <c r="A3" s="34" t="s">
        <v>172</v>
      </c>
      <c r="B3" s="33" t="s">
        <v>173</v>
      </c>
      <c r="C3" s="28"/>
      <c r="D3" s="28"/>
      <c r="E3" s="27"/>
      <c r="F3" s="27">
        <v>1218</v>
      </c>
      <c r="G3" s="27">
        <v>1066</v>
      </c>
      <c r="H3" s="27">
        <v>1048</v>
      </c>
      <c r="I3" s="27">
        <v>1274</v>
      </c>
      <c r="J3" s="27">
        <v>1150</v>
      </c>
      <c r="K3" s="27">
        <v>1212</v>
      </c>
      <c r="L3" s="27"/>
      <c r="M3" s="26"/>
      <c r="O3" s="4">
        <f t="shared" si="0"/>
        <v>1161.3333333333333</v>
      </c>
      <c r="P3" s="4">
        <f t="shared" si="1"/>
        <v>193.55555555555554</v>
      </c>
      <c r="Q3" s="36">
        <f t="shared" si="2"/>
        <v>1274</v>
      </c>
      <c r="R3" s="36">
        <f t="shared" si="3"/>
        <v>1218</v>
      </c>
      <c r="S3" s="36">
        <f t="shared" si="4"/>
        <v>1212</v>
      </c>
      <c r="T3" s="36">
        <f t="shared" si="5"/>
        <v>1150</v>
      </c>
      <c r="U3" s="36">
        <f t="shared" si="6"/>
        <v>1066</v>
      </c>
      <c r="V3" s="4">
        <f t="shared" si="7"/>
        <v>197.33333333333334</v>
      </c>
      <c r="W3" s="19">
        <f t="shared" si="8"/>
        <v>197.33333333333334</v>
      </c>
      <c r="X3" s="4">
        <f t="shared" si="9"/>
        <v>3.7777777777777999</v>
      </c>
    </row>
    <row r="4" spans="1:24" x14ac:dyDescent="0.2">
      <c r="A4" s="32" t="s">
        <v>70</v>
      </c>
      <c r="B4" s="33" t="s">
        <v>24</v>
      </c>
      <c r="C4" s="28"/>
      <c r="D4" s="28"/>
      <c r="E4" s="26"/>
      <c r="F4" s="27"/>
      <c r="G4" s="26"/>
      <c r="H4" s="27"/>
      <c r="I4" s="27"/>
      <c r="J4" s="27"/>
      <c r="K4" s="27"/>
      <c r="L4" s="26"/>
      <c r="M4" s="26"/>
      <c r="N4" s="12"/>
      <c r="O4" s="4" t="str">
        <f t="shared" si="0"/>
        <v/>
      </c>
      <c r="P4" s="4" t="str">
        <f t="shared" si="1"/>
        <v/>
      </c>
      <c r="Q4" s="36">
        <f t="shared" si="2"/>
        <v>0</v>
      </c>
      <c r="R4" s="36">
        <f t="shared" si="3"/>
        <v>0</v>
      </c>
      <c r="S4" s="36">
        <f t="shared" si="4"/>
        <v>0</v>
      </c>
      <c r="T4" s="36">
        <f t="shared" si="5"/>
        <v>0</v>
      </c>
      <c r="U4" s="36">
        <f t="shared" si="6"/>
        <v>0</v>
      </c>
      <c r="V4" s="4">
        <f t="shared" si="7"/>
        <v>0</v>
      </c>
      <c r="W4" s="19">
        <f t="shared" si="8"/>
        <v>0</v>
      </c>
      <c r="X4" s="4" t="str">
        <f t="shared" si="9"/>
        <v/>
      </c>
    </row>
    <row r="5" spans="1:24" x14ac:dyDescent="0.2">
      <c r="A5" s="32" t="s">
        <v>146</v>
      </c>
      <c r="B5" s="33" t="s">
        <v>147</v>
      </c>
      <c r="C5" s="28"/>
      <c r="D5" s="28"/>
      <c r="E5" s="26"/>
      <c r="F5" s="26"/>
      <c r="G5" s="26"/>
      <c r="H5" s="27"/>
      <c r="I5" s="27"/>
      <c r="J5" s="26"/>
      <c r="K5" s="26"/>
      <c r="L5" s="26"/>
      <c r="M5" s="26"/>
      <c r="N5" s="12"/>
      <c r="O5" s="4" t="str">
        <f t="shared" si="0"/>
        <v/>
      </c>
      <c r="P5" s="4" t="str">
        <f t="shared" si="1"/>
        <v/>
      </c>
      <c r="Q5" s="36">
        <f t="shared" si="2"/>
        <v>0</v>
      </c>
      <c r="R5" s="36">
        <f t="shared" si="3"/>
        <v>0</v>
      </c>
      <c r="S5" s="36">
        <f t="shared" si="4"/>
        <v>0</v>
      </c>
      <c r="T5" s="36">
        <f t="shared" si="5"/>
        <v>0</v>
      </c>
      <c r="U5" s="36">
        <f t="shared" si="6"/>
        <v>0</v>
      </c>
      <c r="V5" s="4">
        <f t="shared" si="7"/>
        <v>0</v>
      </c>
      <c r="W5" s="19">
        <f t="shared" si="8"/>
        <v>0</v>
      </c>
      <c r="X5" s="4" t="str">
        <f t="shared" si="9"/>
        <v/>
      </c>
    </row>
    <row r="6" spans="1:24" x14ac:dyDescent="0.2">
      <c r="A6" s="32" t="s">
        <v>74</v>
      </c>
      <c r="B6" s="33" t="s">
        <v>114</v>
      </c>
      <c r="C6" s="28"/>
      <c r="D6" s="28"/>
      <c r="E6" s="27"/>
      <c r="F6" s="26"/>
      <c r="G6" s="26"/>
      <c r="H6" s="26"/>
      <c r="I6" s="27"/>
      <c r="J6" s="27"/>
      <c r="K6" s="26"/>
      <c r="L6" s="26"/>
      <c r="M6" s="26"/>
      <c r="O6" s="4" t="str">
        <f t="shared" si="0"/>
        <v/>
      </c>
      <c r="P6" s="4" t="str">
        <f t="shared" si="1"/>
        <v/>
      </c>
      <c r="Q6" s="36">
        <f t="shared" si="2"/>
        <v>0</v>
      </c>
      <c r="R6" s="36">
        <f t="shared" si="3"/>
        <v>0</v>
      </c>
      <c r="S6" s="36">
        <f t="shared" si="4"/>
        <v>0</v>
      </c>
      <c r="T6" s="36">
        <f t="shared" si="5"/>
        <v>0</v>
      </c>
      <c r="U6" s="36">
        <f t="shared" si="6"/>
        <v>0</v>
      </c>
      <c r="V6" s="4">
        <f t="shared" si="7"/>
        <v>0</v>
      </c>
      <c r="W6" s="19">
        <f t="shared" si="8"/>
        <v>0</v>
      </c>
      <c r="X6" s="4" t="str">
        <f t="shared" si="9"/>
        <v/>
      </c>
    </row>
    <row r="7" spans="1:24" x14ac:dyDescent="0.2">
      <c r="A7" s="32" t="s">
        <v>141</v>
      </c>
      <c r="B7" s="33" t="s">
        <v>140</v>
      </c>
      <c r="C7" s="39"/>
      <c r="D7" s="28"/>
      <c r="E7" s="26"/>
      <c r="F7" s="26"/>
      <c r="G7" s="26"/>
      <c r="H7" s="26"/>
      <c r="I7" s="26"/>
      <c r="J7" s="26"/>
      <c r="K7" s="26"/>
      <c r="L7" s="26"/>
      <c r="M7" s="26"/>
      <c r="O7" s="4" t="str">
        <f t="shared" si="0"/>
        <v/>
      </c>
      <c r="P7" s="4" t="str">
        <f t="shared" si="1"/>
        <v/>
      </c>
      <c r="Q7" s="36">
        <f t="shared" si="2"/>
        <v>0</v>
      </c>
      <c r="R7" s="36">
        <f t="shared" si="3"/>
        <v>0</v>
      </c>
      <c r="S7" s="36">
        <f t="shared" si="4"/>
        <v>0</v>
      </c>
      <c r="T7" s="36">
        <f t="shared" si="5"/>
        <v>0</v>
      </c>
      <c r="U7" s="36">
        <f t="shared" si="6"/>
        <v>0</v>
      </c>
      <c r="V7" s="4">
        <f t="shared" si="7"/>
        <v>0</v>
      </c>
      <c r="W7" s="19">
        <f t="shared" si="8"/>
        <v>0</v>
      </c>
      <c r="X7" s="4" t="str">
        <f t="shared" si="9"/>
        <v/>
      </c>
    </row>
    <row r="8" spans="1:24" x14ac:dyDescent="0.2">
      <c r="A8" s="34" t="s">
        <v>69</v>
      </c>
      <c r="B8" s="33" t="s">
        <v>149</v>
      </c>
      <c r="C8" s="28"/>
      <c r="D8" s="28"/>
      <c r="E8" s="27"/>
      <c r="F8" s="27"/>
      <c r="G8" s="27"/>
      <c r="H8" s="27"/>
      <c r="I8" s="27"/>
      <c r="J8" s="27"/>
      <c r="K8" s="27"/>
      <c r="L8" s="27"/>
      <c r="M8" s="26"/>
      <c r="N8" s="12"/>
      <c r="O8" s="4" t="str">
        <f t="shared" si="0"/>
        <v/>
      </c>
      <c r="P8" s="4" t="str">
        <f t="shared" si="1"/>
        <v/>
      </c>
      <c r="Q8" s="36">
        <f t="shared" si="2"/>
        <v>0</v>
      </c>
      <c r="R8" s="36">
        <f t="shared" si="3"/>
        <v>0</v>
      </c>
      <c r="S8" s="36">
        <f t="shared" si="4"/>
        <v>0</v>
      </c>
      <c r="T8" s="36">
        <f t="shared" si="5"/>
        <v>0</v>
      </c>
      <c r="U8" s="36">
        <f t="shared" si="6"/>
        <v>0</v>
      </c>
      <c r="V8" s="4">
        <f t="shared" si="7"/>
        <v>0</v>
      </c>
      <c r="W8" s="19">
        <f t="shared" si="8"/>
        <v>0</v>
      </c>
      <c r="X8" s="4" t="str">
        <f t="shared" si="9"/>
        <v/>
      </c>
    </row>
    <row r="9" spans="1:24" x14ac:dyDescent="0.2">
      <c r="A9" s="32" t="s">
        <v>41</v>
      </c>
      <c r="B9" s="33" t="s">
        <v>110</v>
      </c>
      <c r="C9" s="28"/>
      <c r="D9" s="28"/>
      <c r="E9" s="26"/>
      <c r="F9" s="26"/>
      <c r="G9" s="27"/>
      <c r="H9" s="26"/>
      <c r="I9" s="26"/>
      <c r="J9" s="26"/>
      <c r="K9" s="26"/>
      <c r="L9" s="26"/>
      <c r="M9" s="26"/>
      <c r="N9" s="12"/>
      <c r="O9" s="4" t="str">
        <f t="shared" si="0"/>
        <v/>
      </c>
      <c r="P9" s="4" t="str">
        <f t="shared" si="1"/>
        <v/>
      </c>
      <c r="Q9" s="36">
        <f t="shared" si="2"/>
        <v>0</v>
      </c>
      <c r="R9" s="36">
        <f t="shared" si="3"/>
        <v>0</v>
      </c>
      <c r="S9" s="36">
        <f t="shared" si="4"/>
        <v>0</v>
      </c>
      <c r="T9" s="36">
        <f t="shared" si="5"/>
        <v>0</v>
      </c>
      <c r="U9" s="36">
        <f t="shared" si="6"/>
        <v>0</v>
      </c>
      <c r="V9" s="4">
        <f t="shared" si="7"/>
        <v>0</v>
      </c>
      <c r="W9" s="19">
        <f t="shared" si="8"/>
        <v>0</v>
      </c>
      <c r="X9" s="4" t="str">
        <f t="shared" si="9"/>
        <v/>
      </c>
    </row>
    <row r="10" spans="1:24" x14ac:dyDescent="0.2">
      <c r="A10" s="32" t="s">
        <v>86</v>
      </c>
      <c r="B10" s="33" t="s">
        <v>23</v>
      </c>
      <c r="C10" s="28"/>
      <c r="D10" s="28"/>
      <c r="E10" s="26"/>
      <c r="F10" s="27"/>
      <c r="G10" s="26"/>
      <c r="H10" s="26"/>
      <c r="I10" s="26"/>
      <c r="J10" s="26"/>
      <c r="K10" s="26"/>
      <c r="L10" s="26"/>
      <c r="M10" s="26"/>
      <c r="N10" s="12"/>
      <c r="O10" s="4" t="str">
        <f t="shared" si="0"/>
        <v/>
      </c>
      <c r="P10" s="4" t="str">
        <f t="shared" si="1"/>
        <v/>
      </c>
      <c r="Q10" s="36">
        <f t="shared" si="2"/>
        <v>0</v>
      </c>
      <c r="R10" s="36">
        <f t="shared" si="3"/>
        <v>0</v>
      </c>
      <c r="S10" s="36">
        <f t="shared" si="4"/>
        <v>0</v>
      </c>
      <c r="T10" s="36">
        <f t="shared" si="5"/>
        <v>0</v>
      </c>
      <c r="U10" s="36">
        <f t="shared" si="6"/>
        <v>0</v>
      </c>
      <c r="V10" s="4">
        <f t="shared" si="7"/>
        <v>0</v>
      </c>
      <c r="W10" s="19">
        <f t="shared" si="8"/>
        <v>0</v>
      </c>
      <c r="X10" s="4" t="str">
        <f t="shared" si="9"/>
        <v/>
      </c>
    </row>
    <row r="11" spans="1:24" x14ac:dyDescent="0.2">
      <c r="A11" s="32" t="s">
        <v>68</v>
      </c>
      <c r="B11" s="33" t="s">
        <v>112</v>
      </c>
      <c r="C11" s="28"/>
      <c r="D11" s="28"/>
      <c r="E11" s="26"/>
      <c r="F11" s="27"/>
      <c r="G11" s="26"/>
      <c r="H11" s="27"/>
      <c r="I11" s="27"/>
      <c r="J11" s="27"/>
      <c r="K11" s="26"/>
      <c r="L11" s="26"/>
      <c r="M11" s="26"/>
      <c r="N11" s="12"/>
      <c r="O11" s="4" t="str">
        <f t="shared" si="0"/>
        <v/>
      </c>
      <c r="P11" s="4" t="str">
        <f t="shared" si="1"/>
        <v/>
      </c>
      <c r="Q11" s="36">
        <f t="shared" si="2"/>
        <v>0</v>
      </c>
      <c r="R11" s="36">
        <f t="shared" si="3"/>
        <v>0</v>
      </c>
      <c r="S11" s="36">
        <f t="shared" si="4"/>
        <v>0</v>
      </c>
      <c r="T11" s="36">
        <f t="shared" si="5"/>
        <v>0</v>
      </c>
      <c r="U11" s="36">
        <f t="shared" si="6"/>
        <v>0</v>
      </c>
      <c r="V11" s="4">
        <f t="shared" si="7"/>
        <v>0</v>
      </c>
      <c r="W11" s="19">
        <f t="shared" si="8"/>
        <v>0</v>
      </c>
      <c r="X11" s="4" t="str">
        <f t="shared" si="9"/>
        <v/>
      </c>
    </row>
    <row r="12" spans="1:24" x14ac:dyDescent="0.2">
      <c r="A12" s="32" t="s">
        <v>54</v>
      </c>
      <c r="B12" s="33" t="s">
        <v>137</v>
      </c>
      <c r="C12" s="28"/>
      <c r="D12" s="28"/>
      <c r="E12" s="26"/>
      <c r="F12" s="26"/>
      <c r="G12" s="26"/>
      <c r="H12" s="27"/>
      <c r="I12" s="27"/>
      <c r="J12" s="27"/>
      <c r="K12" s="26"/>
      <c r="L12" s="26"/>
      <c r="M12" s="26"/>
      <c r="N12" s="12"/>
      <c r="O12" s="4" t="str">
        <f t="shared" si="0"/>
        <v/>
      </c>
      <c r="P12" s="4" t="str">
        <f t="shared" si="1"/>
        <v/>
      </c>
      <c r="Q12" s="36">
        <f t="shared" si="2"/>
        <v>0</v>
      </c>
      <c r="R12" s="36">
        <f t="shared" si="3"/>
        <v>0</v>
      </c>
      <c r="S12" s="36">
        <f t="shared" si="4"/>
        <v>0</v>
      </c>
      <c r="T12" s="36">
        <f t="shared" si="5"/>
        <v>0</v>
      </c>
      <c r="U12" s="36">
        <f t="shared" si="6"/>
        <v>0</v>
      </c>
      <c r="V12" s="4">
        <f t="shared" si="7"/>
        <v>0</v>
      </c>
      <c r="W12" s="19">
        <f t="shared" si="8"/>
        <v>0</v>
      </c>
      <c r="X12" s="4" t="str">
        <f t="shared" si="9"/>
        <v/>
      </c>
    </row>
    <row r="13" spans="1:24" x14ac:dyDescent="0.2">
      <c r="A13" s="34" t="s">
        <v>72</v>
      </c>
      <c r="B13" s="33" t="s">
        <v>27</v>
      </c>
      <c r="C13" s="28"/>
      <c r="D13" s="28"/>
      <c r="E13" s="27"/>
      <c r="F13" s="27"/>
      <c r="G13" s="27"/>
      <c r="H13" s="27"/>
      <c r="I13" s="27"/>
      <c r="J13" s="27"/>
      <c r="K13" s="27"/>
      <c r="L13" s="27"/>
      <c r="M13" s="26"/>
      <c r="O13" s="4" t="str">
        <f t="shared" si="0"/>
        <v/>
      </c>
      <c r="P13" s="4" t="str">
        <f t="shared" si="1"/>
        <v/>
      </c>
      <c r="Q13" s="36">
        <f t="shared" si="2"/>
        <v>0</v>
      </c>
      <c r="R13" s="36">
        <f t="shared" si="3"/>
        <v>0</v>
      </c>
      <c r="S13" s="36">
        <f t="shared" si="4"/>
        <v>0</v>
      </c>
      <c r="T13" s="36">
        <f t="shared" si="5"/>
        <v>0</v>
      </c>
      <c r="U13" s="36">
        <f t="shared" si="6"/>
        <v>0</v>
      </c>
      <c r="V13" s="4">
        <f t="shared" si="7"/>
        <v>0</v>
      </c>
      <c r="W13" s="19">
        <f t="shared" si="8"/>
        <v>0</v>
      </c>
      <c r="X13" s="4"/>
    </row>
    <row r="14" spans="1:24" x14ac:dyDescent="0.2">
      <c r="A14" s="32" t="s">
        <v>121</v>
      </c>
      <c r="B14" s="33" t="s">
        <v>25</v>
      </c>
      <c r="C14" s="39"/>
      <c r="D14" s="28"/>
      <c r="E14" s="26">
        <v>1239</v>
      </c>
      <c r="F14" s="26">
        <v>1244</v>
      </c>
      <c r="G14" s="26">
        <v>969</v>
      </c>
      <c r="H14" s="26">
        <v>1131</v>
      </c>
      <c r="I14" s="26">
        <v>1245</v>
      </c>
      <c r="J14" s="26">
        <v>1230</v>
      </c>
      <c r="K14" s="26"/>
      <c r="L14" s="26"/>
      <c r="M14" s="26"/>
      <c r="N14" s="12"/>
      <c r="O14" s="4">
        <f t="shared" si="0"/>
        <v>1176.3333333333333</v>
      </c>
      <c r="P14" s="4">
        <f t="shared" si="1"/>
        <v>196.05555555555554</v>
      </c>
      <c r="Q14" s="36">
        <f t="shared" si="2"/>
        <v>1245</v>
      </c>
      <c r="R14" s="36">
        <f t="shared" si="3"/>
        <v>1244</v>
      </c>
      <c r="S14" s="36">
        <f t="shared" si="4"/>
        <v>1239</v>
      </c>
      <c r="T14" s="36">
        <f t="shared" si="5"/>
        <v>1230</v>
      </c>
      <c r="U14" s="36">
        <f t="shared" si="6"/>
        <v>1131</v>
      </c>
      <c r="V14" s="4">
        <f t="shared" si="7"/>
        <v>202.96666666666667</v>
      </c>
      <c r="W14" s="19">
        <f t="shared" si="8"/>
        <v>202.96666666666667</v>
      </c>
      <c r="X14" s="4">
        <f>IF(W14=0,"",W14-P14)</f>
        <v>6.9111111111111256</v>
      </c>
    </row>
    <row r="15" spans="1:24" x14ac:dyDescent="0.2">
      <c r="A15" s="34" t="s">
        <v>46</v>
      </c>
      <c r="B15" s="33" t="s">
        <v>31</v>
      </c>
      <c r="C15" s="28"/>
      <c r="D15" s="28"/>
      <c r="E15" s="27"/>
      <c r="F15" s="27"/>
      <c r="G15" s="27"/>
      <c r="H15" s="27"/>
      <c r="I15" s="27"/>
      <c r="J15" s="27"/>
      <c r="K15" s="27"/>
      <c r="L15" s="27"/>
      <c r="M15" s="26"/>
      <c r="O15" s="4" t="str">
        <f t="shared" si="0"/>
        <v/>
      </c>
      <c r="P15" s="4" t="str">
        <f t="shared" si="1"/>
        <v/>
      </c>
      <c r="Q15" s="36">
        <f t="shared" si="2"/>
        <v>0</v>
      </c>
      <c r="R15" s="36">
        <f t="shared" si="3"/>
        <v>0</v>
      </c>
      <c r="S15" s="36">
        <f t="shared" si="4"/>
        <v>0</v>
      </c>
      <c r="T15" s="36">
        <f t="shared" si="5"/>
        <v>0</v>
      </c>
      <c r="U15" s="36">
        <f t="shared" si="6"/>
        <v>0</v>
      </c>
      <c r="V15" s="4">
        <f t="shared" si="7"/>
        <v>0</v>
      </c>
      <c r="W15" s="19">
        <f t="shared" si="8"/>
        <v>0</v>
      </c>
      <c r="X15" s="4"/>
    </row>
    <row r="16" spans="1:24" x14ac:dyDescent="0.2">
      <c r="A16" s="32" t="s">
        <v>37</v>
      </c>
      <c r="B16" s="33" t="s">
        <v>33</v>
      </c>
      <c r="C16" s="28"/>
      <c r="D16" s="28"/>
      <c r="E16" s="26"/>
      <c r="F16" s="27"/>
      <c r="G16" s="26"/>
      <c r="H16" s="26"/>
      <c r="I16" s="26"/>
      <c r="J16" s="26"/>
      <c r="K16" s="26"/>
      <c r="L16" s="26"/>
      <c r="M16" s="26"/>
      <c r="N16" s="12"/>
      <c r="O16" s="4" t="str">
        <f t="shared" si="0"/>
        <v/>
      </c>
      <c r="P16" s="4" t="str">
        <f t="shared" si="1"/>
        <v/>
      </c>
      <c r="Q16" s="36">
        <f t="shared" si="2"/>
        <v>0</v>
      </c>
      <c r="R16" s="36">
        <f t="shared" si="3"/>
        <v>0</v>
      </c>
      <c r="S16" s="36">
        <f t="shared" si="4"/>
        <v>0</v>
      </c>
      <c r="T16" s="36">
        <f t="shared" si="5"/>
        <v>0</v>
      </c>
      <c r="U16" s="36">
        <f t="shared" si="6"/>
        <v>0</v>
      </c>
      <c r="V16" s="4">
        <f t="shared" si="7"/>
        <v>0</v>
      </c>
      <c r="W16" s="19">
        <f t="shared" si="8"/>
        <v>0</v>
      </c>
      <c r="X16" s="4" t="str">
        <f>IF(W16=0,"",W16-P16)</f>
        <v/>
      </c>
    </row>
    <row r="17" spans="1:24" x14ac:dyDescent="0.2">
      <c r="A17" s="34" t="s">
        <v>83</v>
      </c>
      <c r="B17" s="33" t="s">
        <v>112</v>
      </c>
      <c r="C17" s="28"/>
      <c r="D17" s="28"/>
      <c r="E17" s="27"/>
      <c r="F17" s="27"/>
      <c r="G17" s="27"/>
      <c r="H17" s="27"/>
      <c r="I17" s="27"/>
      <c r="J17" s="27"/>
      <c r="K17" s="27"/>
      <c r="L17" s="27"/>
      <c r="M17" s="26"/>
      <c r="N17" s="12"/>
      <c r="O17" s="4" t="str">
        <f t="shared" si="0"/>
        <v/>
      </c>
      <c r="P17" s="4" t="str">
        <f t="shared" si="1"/>
        <v/>
      </c>
      <c r="Q17" s="36">
        <f t="shared" si="2"/>
        <v>0</v>
      </c>
      <c r="R17" s="36">
        <f t="shared" si="3"/>
        <v>0</v>
      </c>
      <c r="S17" s="36">
        <f t="shared" si="4"/>
        <v>0</v>
      </c>
      <c r="T17" s="36">
        <f t="shared" si="5"/>
        <v>0</v>
      </c>
      <c r="U17" s="36">
        <f t="shared" si="6"/>
        <v>0</v>
      </c>
      <c r="V17" s="4">
        <f t="shared" si="7"/>
        <v>0</v>
      </c>
      <c r="W17" s="19">
        <f t="shared" si="8"/>
        <v>0</v>
      </c>
      <c r="X17" s="4" t="str">
        <f>IF(W17=0,"",W17-P17)</f>
        <v/>
      </c>
    </row>
    <row r="18" spans="1:24" x14ac:dyDescent="0.2">
      <c r="A18" s="32" t="s">
        <v>167</v>
      </c>
      <c r="B18" s="33" t="s">
        <v>168</v>
      </c>
      <c r="C18" s="28"/>
      <c r="D18" s="28"/>
      <c r="E18" s="26"/>
      <c r="F18" s="26"/>
      <c r="G18" s="26"/>
      <c r="H18" s="26"/>
      <c r="I18" s="27"/>
      <c r="J18" s="27"/>
      <c r="K18" s="26"/>
      <c r="L18" s="26"/>
      <c r="M18" s="26"/>
      <c r="O18" s="4" t="str">
        <f t="shared" si="0"/>
        <v/>
      </c>
      <c r="P18" s="4" t="str">
        <f t="shared" si="1"/>
        <v/>
      </c>
      <c r="Q18" s="36">
        <f t="shared" si="2"/>
        <v>0</v>
      </c>
      <c r="R18" s="36">
        <f t="shared" si="3"/>
        <v>0</v>
      </c>
      <c r="S18" s="36">
        <f t="shared" si="4"/>
        <v>0</v>
      </c>
      <c r="T18" s="36">
        <f t="shared" si="5"/>
        <v>0</v>
      </c>
      <c r="U18" s="36">
        <f t="shared" si="6"/>
        <v>0</v>
      </c>
      <c r="V18" s="4">
        <f t="shared" si="7"/>
        <v>0</v>
      </c>
      <c r="W18" s="19">
        <f t="shared" si="8"/>
        <v>0</v>
      </c>
      <c r="X18" s="4"/>
    </row>
    <row r="19" spans="1:24" x14ac:dyDescent="0.2">
      <c r="A19" s="32" t="s">
        <v>117</v>
      </c>
      <c r="B19" s="33" t="s">
        <v>115</v>
      </c>
      <c r="C19" s="39"/>
      <c r="D19" s="28"/>
      <c r="E19" s="26"/>
      <c r="F19" s="26"/>
      <c r="G19" s="26"/>
      <c r="H19" s="26"/>
      <c r="I19" s="26"/>
      <c r="J19" s="26"/>
      <c r="K19" s="26"/>
      <c r="L19" s="26"/>
      <c r="M19" s="26"/>
      <c r="N19" s="12"/>
      <c r="O19" s="4" t="str">
        <f t="shared" si="0"/>
        <v/>
      </c>
      <c r="P19" s="4" t="str">
        <f t="shared" si="1"/>
        <v/>
      </c>
      <c r="Q19" s="36">
        <f t="shared" si="2"/>
        <v>0</v>
      </c>
      <c r="R19" s="36">
        <f t="shared" si="3"/>
        <v>0</v>
      </c>
      <c r="S19" s="36">
        <f t="shared" si="4"/>
        <v>0</v>
      </c>
      <c r="T19" s="36">
        <f t="shared" si="5"/>
        <v>0</v>
      </c>
      <c r="U19" s="36">
        <f t="shared" si="6"/>
        <v>0</v>
      </c>
      <c r="V19" s="4">
        <f t="shared" si="7"/>
        <v>0</v>
      </c>
      <c r="W19" s="19">
        <f t="shared" si="8"/>
        <v>0</v>
      </c>
      <c r="X19" s="4" t="str">
        <f t="shared" ref="X19:X24" si="10">IF(W19=0,"",W19-P19)</f>
        <v/>
      </c>
    </row>
    <row r="20" spans="1:24" x14ac:dyDescent="0.2">
      <c r="A20" s="32" t="s">
        <v>47</v>
      </c>
      <c r="B20" s="33" t="s">
        <v>22</v>
      </c>
      <c r="C20" s="28"/>
      <c r="D20" s="28"/>
      <c r="E20" s="26"/>
      <c r="F20" s="27"/>
      <c r="G20" s="26"/>
      <c r="H20" s="27"/>
      <c r="I20" s="27"/>
      <c r="J20" s="27"/>
      <c r="K20" s="27"/>
      <c r="L20" s="26"/>
      <c r="M20" s="26"/>
      <c r="N20" s="12"/>
      <c r="O20" s="4" t="str">
        <f t="shared" si="0"/>
        <v/>
      </c>
      <c r="P20" s="4" t="str">
        <f t="shared" si="1"/>
        <v/>
      </c>
      <c r="Q20" s="36">
        <f t="shared" si="2"/>
        <v>0</v>
      </c>
      <c r="R20" s="36">
        <f t="shared" si="3"/>
        <v>0</v>
      </c>
      <c r="S20" s="36">
        <f t="shared" si="4"/>
        <v>0</v>
      </c>
      <c r="T20" s="36">
        <f t="shared" si="5"/>
        <v>0</v>
      </c>
      <c r="U20" s="36">
        <f t="shared" si="6"/>
        <v>0</v>
      </c>
      <c r="V20" s="4">
        <f t="shared" si="7"/>
        <v>0</v>
      </c>
      <c r="W20" s="19">
        <f t="shared" si="8"/>
        <v>0</v>
      </c>
      <c r="X20" s="4" t="str">
        <f t="shared" si="10"/>
        <v/>
      </c>
    </row>
    <row r="21" spans="1:24" x14ac:dyDescent="0.2">
      <c r="A21" s="34" t="s">
        <v>81</v>
      </c>
      <c r="B21" s="33" t="s">
        <v>0</v>
      </c>
      <c r="C21" s="28"/>
      <c r="D21" s="28"/>
      <c r="E21" s="40"/>
      <c r="F21" s="40"/>
      <c r="G21" s="40"/>
      <c r="H21" s="40"/>
      <c r="I21" s="40"/>
      <c r="J21" s="40"/>
      <c r="K21" s="40"/>
      <c r="L21" s="40"/>
      <c r="M21" s="41"/>
      <c r="O21" s="4" t="str">
        <f t="shared" si="0"/>
        <v/>
      </c>
      <c r="P21" s="4" t="str">
        <f t="shared" si="1"/>
        <v/>
      </c>
      <c r="Q21" s="36">
        <f t="shared" si="2"/>
        <v>0</v>
      </c>
      <c r="R21" s="36">
        <f t="shared" si="3"/>
        <v>0</v>
      </c>
      <c r="S21" s="36">
        <f t="shared" si="4"/>
        <v>0</v>
      </c>
      <c r="T21" s="36">
        <f t="shared" si="5"/>
        <v>0</v>
      </c>
      <c r="U21" s="36">
        <f t="shared" si="6"/>
        <v>0</v>
      </c>
      <c r="V21" s="4">
        <f t="shared" si="7"/>
        <v>0</v>
      </c>
      <c r="W21" s="19">
        <f t="shared" si="8"/>
        <v>0</v>
      </c>
      <c r="X21" s="4" t="str">
        <f t="shared" si="10"/>
        <v/>
      </c>
    </row>
    <row r="22" spans="1:24" x14ac:dyDescent="0.2">
      <c r="A22" s="32" t="s">
        <v>77</v>
      </c>
      <c r="B22" s="33" t="s">
        <v>110</v>
      </c>
      <c r="C22" s="28"/>
      <c r="D22" s="28"/>
      <c r="E22" s="26"/>
      <c r="F22" s="26"/>
      <c r="G22" s="27"/>
      <c r="H22" s="26"/>
      <c r="I22" s="26"/>
      <c r="J22" s="26"/>
      <c r="K22" s="26"/>
      <c r="L22" s="26"/>
      <c r="M22" s="26"/>
      <c r="N22" s="12"/>
      <c r="O22" s="4" t="str">
        <f t="shared" si="0"/>
        <v/>
      </c>
      <c r="P22" s="4" t="str">
        <f t="shared" si="1"/>
        <v/>
      </c>
      <c r="Q22" s="36">
        <f t="shared" si="2"/>
        <v>0</v>
      </c>
      <c r="R22" s="36">
        <f t="shared" si="3"/>
        <v>0</v>
      </c>
      <c r="S22" s="36">
        <f t="shared" si="4"/>
        <v>0</v>
      </c>
      <c r="T22" s="36">
        <f t="shared" si="5"/>
        <v>0</v>
      </c>
      <c r="U22" s="36">
        <f t="shared" si="6"/>
        <v>0</v>
      </c>
      <c r="V22" s="4">
        <f t="shared" si="7"/>
        <v>0</v>
      </c>
      <c r="W22" s="19">
        <f t="shared" si="8"/>
        <v>0</v>
      </c>
      <c r="X22" s="4" t="str">
        <f t="shared" si="10"/>
        <v/>
      </c>
    </row>
    <row r="23" spans="1:24" x14ac:dyDescent="0.2">
      <c r="A23" s="32" t="s">
        <v>59</v>
      </c>
      <c r="B23" s="33" t="s">
        <v>114</v>
      </c>
      <c r="C23" s="28"/>
      <c r="D23" s="28"/>
      <c r="E23" s="26"/>
      <c r="F23" s="26"/>
      <c r="G23" s="26"/>
      <c r="H23" s="27"/>
      <c r="I23" s="27"/>
      <c r="J23" s="27"/>
      <c r="K23" s="26"/>
      <c r="L23" s="26"/>
      <c r="M23" s="26"/>
      <c r="N23" s="12"/>
      <c r="O23" s="4" t="str">
        <f t="shared" si="0"/>
        <v/>
      </c>
      <c r="P23" s="4" t="str">
        <f t="shared" si="1"/>
        <v/>
      </c>
      <c r="Q23" s="36">
        <f t="shared" si="2"/>
        <v>0</v>
      </c>
      <c r="R23" s="36">
        <f t="shared" si="3"/>
        <v>0</v>
      </c>
      <c r="S23" s="36">
        <f t="shared" si="4"/>
        <v>0</v>
      </c>
      <c r="T23" s="36">
        <f t="shared" si="5"/>
        <v>0</v>
      </c>
      <c r="U23" s="36">
        <f t="shared" si="6"/>
        <v>0</v>
      </c>
      <c r="V23" s="4">
        <f t="shared" si="7"/>
        <v>0</v>
      </c>
      <c r="W23" s="19">
        <f t="shared" si="8"/>
        <v>0</v>
      </c>
      <c r="X23" s="4" t="str">
        <f t="shared" si="10"/>
        <v/>
      </c>
    </row>
    <row r="24" spans="1:24" x14ac:dyDescent="0.2">
      <c r="A24" s="32" t="s">
        <v>118</v>
      </c>
      <c r="B24" s="33" t="s">
        <v>119</v>
      </c>
      <c r="C24" s="39"/>
      <c r="D24" s="28"/>
      <c r="E24" s="26"/>
      <c r="F24" s="26"/>
      <c r="G24" s="26"/>
      <c r="H24" s="26"/>
      <c r="I24" s="26"/>
      <c r="J24" s="26"/>
      <c r="K24" s="26"/>
      <c r="L24" s="26"/>
      <c r="M24" s="26"/>
      <c r="N24" s="12"/>
      <c r="O24" s="4" t="str">
        <f t="shared" si="0"/>
        <v/>
      </c>
      <c r="P24" s="4" t="str">
        <f t="shared" si="1"/>
        <v/>
      </c>
      <c r="Q24" s="36">
        <f t="shared" si="2"/>
        <v>0</v>
      </c>
      <c r="R24" s="36">
        <f t="shared" si="3"/>
        <v>0</v>
      </c>
      <c r="S24" s="36">
        <f t="shared" si="4"/>
        <v>0</v>
      </c>
      <c r="T24" s="36">
        <f t="shared" si="5"/>
        <v>0</v>
      </c>
      <c r="U24" s="36">
        <f t="shared" si="6"/>
        <v>0</v>
      </c>
      <c r="V24" s="4">
        <f t="shared" si="7"/>
        <v>0</v>
      </c>
      <c r="W24" s="19">
        <f t="shared" si="8"/>
        <v>0</v>
      </c>
      <c r="X24" s="4" t="str">
        <f t="shared" si="10"/>
        <v/>
      </c>
    </row>
    <row r="25" spans="1:24" x14ac:dyDescent="0.2">
      <c r="A25" s="34" t="s">
        <v>35</v>
      </c>
      <c r="B25" s="33" t="s">
        <v>32</v>
      </c>
      <c r="C25" s="28"/>
      <c r="D25" s="28"/>
      <c r="E25" s="27"/>
      <c r="F25" s="27"/>
      <c r="G25" s="27"/>
      <c r="H25" s="27"/>
      <c r="I25" s="27"/>
      <c r="J25" s="27"/>
      <c r="K25" s="27"/>
      <c r="L25" s="27"/>
      <c r="M25" s="26"/>
      <c r="O25" s="4" t="str">
        <f t="shared" si="0"/>
        <v/>
      </c>
      <c r="P25" s="4" t="str">
        <f t="shared" si="1"/>
        <v/>
      </c>
      <c r="Q25" s="36">
        <f t="shared" si="2"/>
        <v>0</v>
      </c>
      <c r="R25" s="36">
        <f t="shared" si="3"/>
        <v>0</v>
      </c>
      <c r="S25" s="36">
        <f t="shared" si="4"/>
        <v>0</v>
      </c>
      <c r="T25" s="36">
        <f t="shared" si="5"/>
        <v>0</v>
      </c>
      <c r="U25" s="36">
        <f t="shared" si="6"/>
        <v>0</v>
      </c>
      <c r="V25" s="4">
        <f t="shared" si="7"/>
        <v>0</v>
      </c>
      <c r="W25" s="19">
        <f t="shared" si="8"/>
        <v>0</v>
      </c>
      <c r="X25" s="4"/>
    </row>
    <row r="26" spans="1:24" x14ac:dyDescent="0.2">
      <c r="A26" s="32" t="s">
        <v>53</v>
      </c>
      <c r="B26" s="33" t="s">
        <v>110</v>
      </c>
      <c r="C26" s="28"/>
      <c r="D26" s="28"/>
      <c r="E26" s="26">
        <v>1249</v>
      </c>
      <c r="F26" s="26">
        <v>1311</v>
      </c>
      <c r="G26" s="27">
        <v>1325</v>
      </c>
      <c r="H26" s="27">
        <v>1197</v>
      </c>
      <c r="I26" s="27">
        <v>1294</v>
      </c>
      <c r="J26" s="27">
        <v>1299</v>
      </c>
      <c r="K26" s="26">
        <v>1239</v>
      </c>
      <c r="L26" s="26"/>
      <c r="M26" s="26"/>
      <c r="N26" s="12"/>
      <c r="O26" s="4">
        <f t="shared" si="0"/>
        <v>1273.4285714285713</v>
      </c>
      <c r="P26" s="4">
        <f t="shared" si="1"/>
        <v>212.23809523809521</v>
      </c>
      <c r="Q26" s="36">
        <f t="shared" si="2"/>
        <v>1325</v>
      </c>
      <c r="R26" s="36">
        <f t="shared" si="3"/>
        <v>1311</v>
      </c>
      <c r="S26" s="36">
        <f t="shared" si="4"/>
        <v>1299</v>
      </c>
      <c r="T26" s="36">
        <f t="shared" si="5"/>
        <v>1294</v>
      </c>
      <c r="U26" s="36">
        <f t="shared" si="6"/>
        <v>1249</v>
      </c>
      <c r="V26" s="4">
        <f t="shared" si="7"/>
        <v>215.93333333333331</v>
      </c>
      <c r="W26" s="19">
        <f t="shared" si="8"/>
        <v>215.93333333333331</v>
      </c>
      <c r="X26" s="4">
        <f>IF(W26=0,"",W26-P26)</f>
        <v>3.6952380952380963</v>
      </c>
    </row>
    <row r="27" spans="1:24" x14ac:dyDescent="0.2">
      <c r="A27" s="32" t="s">
        <v>90</v>
      </c>
      <c r="B27" s="33" t="s">
        <v>33</v>
      </c>
      <c r="C27" s="28"/>
      <c r="D27" s="28"/>
      <c r="E27" s="26"/>
      <c r="F27" s="27"/>
      <c r="G27" s="26"/>
      <c r="H27" s="26"/>
      <c r="I27" s="26"/>
      <c r="J27" s="26"/>
      <c r="K27" s="26"/>
      <c r="L27" s="26"/>
      <c r="M27" s="26"/>
      <c r="O27" s="4" t="str">
        <f t="shared" si="0"/>
        <v/>
      </c>
      <c r="P27" s="4" t="str">
        <f t="shared" si="1"/>
        <v/>
      </c>
      <c r="Q27" s="36">
        <f t="shared" si="2"/>
        <v>0</v>
      </c>
      <c r="R27" s="36">
        <f t="shared" si="3"/>
        <v>0</v>
      </c>
      <c r="S27" s="36">
        <f t="shared" si="4"/>
        <v>0</v>
      </c>
      <c r="T27" s="36">
        <f t="shared" si="5"/>
        <v>0</v>
      </c>
      <c r="U27" s="36">
        <f t="shared" si="6"/>
        <v>0</v>
      </c>
      <c r="V27" s="4">
        <f t="shared" si="7"/>
        <v>0</v>
      </c>
      <c r="W27" s="19">
        <f t="shared" si="8"/>
        <v>0</v>
      </c>
      <c r="X27" s="4"/>
    </row>
    <row r="28" spans="1:24" x14ac:dyDescent="0.2">
      <c r="A28" s="32" t="s">
        <v>34</v>
      </c>
      <c r="B28" s="33" t="s">
        <v>19</v>
      </c>
      <c r="C28" s="28"/>
      <c r="D28" s="28"/>
      <c r="E28" s="26"/>
      <c r="F28" s="26"/>
      <c r="G28" s="26"/>
      <c r="H28" s="27"/>
      <c r="I28" s="27"/>
      <c r="J28" s="27"/>
      <c r="K28" s="26"/>
      <c r="L28" s="26"/>
      <c r="M28" s="26"/>
      <c r="N28" s="12"/>
      <c r="O28" s="4" t="str">
        <f t="shared" si="0"/>
        <v/>
      </c>
      <c r="P28" s="4" t="str">
        <f t="shared" si="1"/>
        <v/>
      </c>
      <c r="Q28" s="36">
        <f t="shared" si="2"/>
        <v>0</v>
      </c>
      <c r="R28" s="36">
        <f t="shared" si="3"/>
        <v>0</v>
      </c>
      <c r="S28" s="36">
        <f t="shared" si="4"/>
        <v>0</v>
      </c>
      <c r="T28" s="36">
        <f t="shared" si="5"/>
        <v>0</v>
      </c>
      <c r="U28" s="36">
        <f t="shared" si="6"/>
        <v>0</v>
      </c>
      <c r="V28" s="4">
        <f t="shared" si="7"/>
        <v>0</v>
      </c>
      <c r="W28" s="19">
        <f t="shared" si="8"/>
        <v>0</v>
      </c>
      <c r="X28" s="4" t="str">
        <f t="shared" ref="X28:X37" si="11">IF(W28=0,"",W28-P28)</f>
        <v/>
      </c>
    </row>
    <row r="29" spans="1:24" x14ac:dyDescent="0.2">
      <c r="A29" s="32" t="s">
        <v>125</v>
      </c>
      <c r="B29" s="33" t="s">
        <v>33</v>
      </c>
      <c r="C29" s="39"/>
      <c r="D29" s="28"/>
      <c r="E29" s="26"/>
      <c r="F29" s="26"/>
      <c r="G29" s="26"/>
      <c r="H29" s="26"/>
      <c r="I29" s="26"/>
      <c r="J29" s="26"/>
      <c r="K29" s="26"/>
      <c r="L29" s="26"/>
      <c r="M29" s="26"/>
      <c r="N29" s="12"/>
      <c r="O29" s="4" t="str">
        <f t="shared" si="0"/>
        <v/>
      </c>
      <c r="P29" s="4" t="str">
        <f t="shared" si="1"/>
        <v/>
      </c>
      <c r="Q29" s="36">
        <f t="shared" si="2"/>
        <v>0</v>
      </c>
      <c r="R29" s="36">
        <f t="shared" si="3"/>
        <v>0</v>
      </c>
      <c r="S29" s="36">
        <f t="shared" si="4"/>
        <v>0</v>
      </c>
      <c r="T29" s="36">
        <f t="shared" si="5"/>
        <v>0</v>
      </c>
      <c r="U29" s="36">
        <f t="shared" si="6"/>
        <v>0</v>
      </c>
      <c r="V29" s="4">
        <f t="shared" si="7"/>
        <v>0</v>
      </c>
      <c r="W29" s="19">
        <f t="shared" si="8"/>
        <v>0</v>
      </c>
      <c r="X29" s="4" t="str">
        <f t="shared" si="11"/>
        <v/>
      </c>
    </row>
    <row r="30" spans="1:24" x14ac:dyDescent="0.2">
      <c r="A30" s="32" t="s">
        <v>39</v>
      </c>
      <c r="B30" s="33" t="s">
        <v>27</v>
      </c>
      <c r="C30" s="28"/>
      <c r="D30" s="28"/>
      <c r="E30" s="27"/>
      <c r="F30" s="26"/>
      <c r="G30" s="26"/>
      <c r="H30" s="26"/>
      <c r="I30" s="26"/>
      <c r="J30" s="26"/>
      <c r="K30" s="26"/>
      <c r="L30" s="26"/>
      <c r="M30" s="26"/>
      <c r="N30" s="12"/>
      <c r="O30" s="4" t="str">
        <f t="shared" si="0"/>
        <v/>
      </c>
      <c r="P30" s="4" t="str">
        <f t="shared" si="1"/>
        <v/>
      </c>
      <c r="Q30" s="36">
        <f t="shared" si="2"/>
        <v>0</v>
      </c>
      <c r="R30" s="36">
        <f t="shared" si="3"/>
        <v>0</v>
      </c>
      <c r="S30" s="36">
        <f t="shared" si="4"/>
        <v>0</v>
      </c>
      <c r="T30" s="36">
        <f t="shared" si="5"/>
        <v>0</v>
      </c>
      <c r="U30" s="36">
        <f t="shared" si="6"/>
        <v>0</v>
      </c>
      <c r="V30" s="4">
        <f t="shared" si="7"/>
        <v>0</v>
      </c>
      <c r="W30" s="19">
        <f t="shared" si="8"/>
        <v>0</v>
      </c>
      <c r="X30" s="4" t="str">
        <f t="shared" si="11"/>
        <v/>
      </c>
    </row>
    <row r="31" spans="1:24" x14ac:dyDescent="0.2">
      <c r="A31" s="34" t="s">
        <v>73</v>
      </c>
      <c r="B31" s="33" t="s">
        <v>110</v>
      </c>
      <c r="C31" s="28"/>
      <c r="D31" s="28"/>
      <c r="E31" s="26"/>
      <c r="F31" s="26"/>
      <c r="G31" s="26"/>
      <c r="H31" s="26"/>
      <c r="I31" s="26"/>
      <c r="J31" s="26"/>
      <c r="K31" s="26"/>
      <c r="L31" s="26"/>
      <c r="M31" s="26"/>
      <c r="N31" s="12"/>
      <c r="O31" s="4" t="str">
        <f t="shared" si="0"/>
        <v/>
      </c>
      <c r="P31" s="4" t="str">
        <f t="shared" si="1"/>
        <v/>
      </c>
      <c r="Q31" s="36">
        <f t="shared" si="2"/>
        <v>0</v>
      </c>
      <c r="R31" s="36">
        <f t="shared" si="3"/>
        <v>0</v>
      </c>
      <c r="S31" s="36">
        <f t="shared" si="4"/>
        <v>0</v>
      </c>
      <c r="T31" s="36">
        <f t="shared" si="5"/>
        <v>0</v>
      </c>
      <c r="U31" s="36">
        <f t="shared" si="6"/>
        <v>0</v>
      </c>
      <c r="V31" s="4">
        <f t="shared" si="7"/>
        <v>0</v>
      </c>
      <c r="W31" s="19">
        <f t="shared" si="8"/>
        <v>0</v>
      </c>
      <c r="X31" s="4" t="str">
        <f t="shared" si="11"/>
        <v/>
      </c>
    </row>
    <row r="32" spans="1:24" x14ac:dyDescent="0.2">
      <c r="A32" s="32" t="s">
        <v>43</v>
      </c>
      <c r="B32" s="33" t="s">
        <v>114</v>
      </c>
      <c r="C32" s="28"/>
      <c r="D32" s="28"/>
      <c r="E32" s="26"/>
      <c r="F32" s="27"/>
      <c r="G32" s="26"/>
      <c r="H32" s="26"/>
      <c r="I32" s="26"/>
      <c r="J32" s="26"/>
      <c r="K32" s="26"/>
      <c r="L32" s="26"/>
      <c r="M32" s="26"/>
      <c r="N32" s="12"/>
      <c r="O32" s="4" t="str">
        <f t="shared" si="0"/>
        <v/>
      </c>
      <c r="P32" s="4" t="str">
        <f t="shared" si="1"/>
        <v/>
      </c>
      <c r="Q32" s="36">
        <f t="shared" si="2"/>
        <v>0</v>
      </c>
      <c r="R32" s="36">
        <f t="shared" si="3"/>
        <v>0</v>
      </c>
      <c r="S32" s="36">
        <f t="shared" si="4"/>
        <v>0</v>
      </c>
      <c r="T32" s="36">
        <f t="shared" si="5"/>
        <v>0</v>
      </c>
      <c r="U32" s="36">
        <f t="shared" si="6"/>
        <v>0</v>
      </c>
      <c r="V32" s="4">
        <f t="shared" si="7"/>
        <v>0</v>
      </c>
      <c r="W32" s="19">
        <f t="shared" si="8"/>
        <v>0</v>
      </c>
      <c r="X32" s="4" t="str">
        <f t="shared" si="11"/>
        <v/>
      </c>
    </row>
    <row r="33" spans="1:24" x14ac:dyDescent="0.2">
      <c r="A33" s="32" t="s">
        <v>65</v>
      </c>
      <c r="B33" s="33" t="s">
        <v>19</v>
      </c>
      <c r="C33" s="28"/>
      <c r="D33" s="28"/>
      <c r="E33" s="27"/>
      <c r="F33" s="27"/>
      <c r="G33" s="27"/>
      <c r="H33" s="27"/>
      <c r="I33" s="27"/>
      <c r="J33" s="27"/>
      <c r="K33" s="29"/>
      <c r="L33" s="29"/>
      <c r="M33" s="26"/>
      <c r="O33" s="4" t="str">
        <f t="shared" si="0"/>
        <v/>
      </c>
      <c r="P33" s="4" t="str">
        <f t="shared" si="1"/>
        <v/>
      </c>
      <c r="Q33" s="36">
        <f t="shared" si="2"/>
        <v>0</v>
      </c>
      <c r="R33" s="36">
        <f t="shared" si="3"/>
        <v>0</v>
      </c>
      <c r="S33" s="36">
        <f t="shared" si="4"/>
        <v>0</v>
      </c>
      <c r="T33" s="36">
        <f t="shared" si="5"/>
        <v>0</v>
      </c>
      <c r="U33" s="36">
        <f t="shared" si="6"/>
        <v>0</v>
      </c>
      <c r="V33" s="4">
        <f t="shared" si="7"/>
        <v>0</v>
      </c>
      <c r="W33" s="19">
        <f t="shared" si="8"/>
        <v>0</v>
      </c>
      <c r="X33" s="4" t="str">
        <f t="shared" si="11"/>
        <v/>
      </c>
    </row>
    <row r="34" spans="1:24" x14ac:dyDescent="0.2">
      <c r="A34" s="32" t="s">
        <v>45</v>
      </c>
      <c r="B34" s="33" t="s">
        <v>33</v>
      </c>
      <c r="C34" s="39"/>
      <c r="D34" s="39"/>
      <c r="E34" s="27"/>
      <c r="F34" s="27"/>
      <c r="G34" s="27"/>
      <c r="H34" s="27"/>
      <c r="I34" s="27"/>
      <c r="J34" s="27"/>
      <c r="K34" s="27"/>
      <c r="L34" s="27"/>
      <c r="M34" s="26"/>
      <c r="N34" s="12"/>
      <c r="O34" s="4" t="str">
        <f t="shared" ref="O34:O65" si="12">IF(SUM(E34:M34)=0,"",AVERAGE(E34:M34))</f>
        <v/>
      </c>
      <c r="P34" s="4" t="str">
        <f t="shared" ref="P34:P65" si="13">IF(O34="","",O34/6)</f>
        <v/>
      </c>
      <c r="Q34" s="36">
        <f t="shared" ref="Q34:Q65" si="14">IF(ISERROR(MAX(E34:M34))=TRUE,0,MAX(E34:M34))</f>
        <v>0</v>
      </c>
      <c r="R34" s="36">
        <f t="shared" ref="R34:R65" si="15">IF(ISERROR(LARGE($E34:$M34,2))=TRUE,0,LARGE($E34:$M34,2))</f>
        <v>0</v>
      </c>
      <c r="S34" s="36">
        <f t="shared" ref="S34:S65" si="16">IF(ISERROR(LARGE($E34:$M34,3))=TRUE,0,LARGE($E34:$M34,3))</f>
        <v>0</v>
      </c>
      <c r="T34" s="36">
        <f t="shared" ref="T34:T65" si="17">IF(ISERROR(LARGE($E34:$M34,4))=TRUE,0,LARGE($E34:$M34,4))</f>
        <v>0</v>
      </c>
      <c r="U34" s="36">
        <f t="shared" ref="U34:U65" si="18">IF(ISERROR(LARGE($E34:$M34,5))=TRUE,0,LARGE($E34:$M34,5))</f>
        <v>0</v>
      </c>
      <c r="V34" s="4">
        <f t="shared" ref="V34:V65" si="19">IF(T34&gt;0,AVERAGE(Q34:U34)/6,0)</f>
        <v>0</v>
      </c>
      <c r="W34" s="19">
        <f t="shared" ref="W34:W65" si="20">IF(N34="",MAX(P34,V34),0)</f>
        <v>0</v>
      </c>
      <c r="X34" s="4" t="str">
        <f t="shared" si="11"/>
        <v/>
      </c>
    </row>
    <row r="35" spans="1:24" x14ac:dyDescent="0.2">
      <c r="A35" s="34" t="s">
        <v>84</v>
      </c>
      <c r="B35" s="33" t="s">
        <v>112</v>
      </c>
      <c r="C35" s="28"/>
      <c r="D35" s="28"/>
      <c r="E35" s="27"/>
      <c r="F35" s="27"/>
      <c r="G35" s="27"/>
      <c r="H35" s="27"/>
      <c r="I35" s="27"/>
      <c r="J35" s="27"/>
      <c r="K35" s="27"/>
      <c r="L35" s="27"/>
      <c r="M35" s="26"/>
      <c r="O35" s="4" t="str">
        <f t="shared" si="12"/>
        <v/>
      </c>
      <c r="P35" s="4" t="str">
        <f t="shared" si="13"/>
        <v/>
      </c>
      <c r="Q35" s="36">
        <f t="shared" si="14"/>
        <v>0</v>
      </c>
      <c r="R35" s="36">
        <f t="shared" si="15"/>
        <v>0</v>
      </c>
      <c r="S35" s="36">
        <f t="shared" si="16"/>
        <v>0</v>
      </c>
      <c r="T35" s="36">
        <f t="shared" si="17"/>
        <v>0</v>
      </c>
      <c r="U35" s="36">
        <f t="shared" si="18"/>
        <v>0</v>
      </c>
      <c r="V35" s="4">
        <f t="shared" si="19"/>
        <v>0</v>
      </c>
      <c r="W35" s="19">
        <f t="shared" si="20"/>
        <v>0</v>
      </c>
      <c r="X35" s="4" t="str">
        <f t="shared" si="11"/>
        <v/>
      </c>
    </row>
    <row r="36" spans="1:24" x14ac:dyDescent="0.2">
      <c r="A36" s="32" t="s">
        <v>50</v>
      </c>
      <c r="B36" s="33" t="s">
        <v>137</v>
      </c>
      <c r="C36" s="28"/>
      <c r="D36" s="28"/>
      <c r="E36" s="26"/>
      <c r="F36" s="27"/>
      <c r="G36" s="26"/>
      <c r="H36" s="26"/>
      <c r="I36" s="26"/>
      <c r="J36" s="26"/>
      <c r="K36" s="26"/>
      <c r="L36" s="26"/>
      <c r="M36" s="26"/>
      <c r="N36" s="12"/>
      <c r="O36" s="4" t="str">
        <f t="shared" si="12"/>
        <v/>
      </c>
      <c r="P36" s="4" t="str">
        <f t="shared" si="13"/>
        <v/>
      </c>
      <c r="Q36" s="36">
        <f t="shared" si="14"/>
        <v>0</v>
      </c>
      <c r="R36" s="36">
        <f t="shared" si="15"/>
        <v>0</v>
      </c>
      <c r="S36" s="36">
        <f t="shared" si="16"/>
        <v>0</v>
      </c>
      <c r="T36" s="36">
        <f t="shared" si="17"/>
        <v>0</v>
      </c>
      <c r="U36" s="36">
        <f t="shared" si="18"/>
        <v>0</v>
      </c>
      <c r="V36" s="4">
        <f t="shared" si="19"/>
        <v>0</v>
      </c>
      <c r="W36" s="19">
        <f t="shared" si="20"/>
        <v>0</v>
      </c>
      <c r="X36" s="4" t="str">
        <f t="shared" si="11"/>
        <v/>
      </c>
    </row>
    <row r="37" spans="1:24" x14ac:dyDescent="0.2">
      <c r="A37" s="32" t="s">
        <v>71</v>
      </c>
      <c r="B37" s="33" t="s">
        <v>114</v>
      </c>
      <c r="C37" s="28"/>
      <c r="D37" s="28"/>
      <c r="E37" s="26"/>
      <c r="F37" s="26"/>
      <c r="G37" s="26"/>
      <c r="H37" s="26"/>
      <c r="I37" s="26"/>
      <c r="J37" s="26"/>
      <c r="K37" s="26"/>
      <c r="L37" s="26"/>
      <c r="M37" s="26"/>
      <c r="O37" s="4" t="str">
        <f t="shared" si="12"/>
        <v/>
      </c>
      <c r="P37" s="4" t="str">
        <f t="shared" si="13"/>
        <v/>
      </c>
      <c r="Q37" s="36">
        <f t="shared" si="14"/>
        <v>0</v>
      </c>
      <c r="R37" s="36">
        <f t="shared" si="15"/>
        <v>0</v>
      </c>
      <c r="S37" s="36">
        <f t="shared" si="16"/>
        <v>0</v>
      </c>
      <c r="T37" s="36">
        <f t="shared" si="17"/>
        <v>0</v>
      </c>
      <c r="U37" s="36">
        <f t="shared" si="18"/>
        <v>0</v>
      </c>
      <c r="V37" s="4">
        <f t="shared" si="19"/>
        <v>0</v>
      </c>
      <c r="W37" s="19">
        <f t="shared" si="20"/>
        <v>0</v>
      </c>
      <c r="X37" s="4" t="str">
        <f t="shared" si="11"/>
        <v/>
      </c>
    </row>
    <row r="38" spans="1:24" x14ac:dyDescent="0.2">
      <c r="A38" s="32" t="s">
        <v>148</v>
      </c>
      <c r="B38" s="33" t="s">
        <v>147</v>
      </c>
      <c r="C38" s="28"/>
      <c r="D38" s="28"/>
      <c r="E38" s="26"/>
      <c r="F38" s="27"/>
      <c r="G38" s="26"/>
      <c r="H38" s="27"/>
      <c r="I38" s="27"/>
      <c r="J38" s="26"/>
      <c r="K38" s="26"/>
      <c r="L38" s="26"/>
      <c r="M38" s="26"/>
      <c r="O38" s="4" t="str">
        <f t="shared" si="12"/>
        <v/>
      </c>
      <c r="P38" s="4" t="str">
        <f t="shared" si="13"/>
        <v/>
      </c>
      <c r="Q38" s="36">
        <f t="shared" si="14"/>
        <v>0</v>
      </c>
      <c r="R38" s="36">
        <f t="shared" si="15"/>
        <v>0</v>
      </c>
      <c r="S38" s="36">
        <f t="shared" si="16"/>
        <v>0</v>
      </c>
      <c r="T38" s="36">
        <f t="shared" si="17"/>
        <v>0</v>
      </c>
      <c r="U38" s="36">
        <f t="shared" si="18"/>
        <v>0</v>
      </c>
      <c r="V38" s="4">
        <f t="shared" si="19"/>
        <v>0</v>
      </c>
      <c r="W38" s="19">
        <f t="shared" si="20"/>
        <v>0</v>
      </c>
      <c r="X38" s="4"/>
    </row>
    <row r="39" spans="1:24" x14ac:dyDescent="0.2">
      <c r="A39" s="33" t="s">
        <v>48</v>
      </c>
      <c r="B39" s="33" t="s">
        <v>116</v>
      </c>
      <c r="C39" s="39"/>
      <c r="D39" s="28"/>
      <c r="E39" s="27"/>
      <c r="F39" s="27"/>
      <c r="G39" s="27"/>
      <c r="H39" s="27"/>
      <c r="I39" s="27"/>
      <c r="J39" s="27"/>
      <c r="K39" s="27"/>
      <c r="L39" s="27"/>
      <c r="M39" s="26"/>
      <c r="N39" s="12"/>
      <c r="O39" s="4" t="str">
        <f t="shared" si="12"/>
        <v/>
      </c>
      <c r="P39" s="4" t="str">
        <f t="shared" si="13"/>
        <v/>
      </c>
      <c r="Q39" s="36">
        <f t="shared" si="14"/>
        <v>0</v>
      </c>
      <c r="R39" s="36">
        <f t="shared" si="15"/>
        <v>0</v>
      </c>
      <c r="S39" s="36">
        <f t="shared" si="16"/>
        <v>0</v>
      </c>
      <c r="T39" s="36">
        <f t="shared" si="17"/>
        <v>0</v>
      </c>
      <c r="U39" s="36">
        <f t="shared" si="18"/>
        <v>0</v>
      </c>
      <c r="V39" s="4">
        <f t="shared" si="19"/>
        <v>0</v>
      </c>
      <c r="W39" s="19">
        <f t="shared" si="20"/>
        <v>0</v>
      </c>
      <c r="X39" s="4" t="str">
        <f t="shared" ref="X39:X82" si="21">IF(W39=0,"",W39-P39)</f>
        <v/>
      </c>
    </row>
    <row r="40" spans="1:24" x14ac:dyDescent="0.2">
      <c r="A40" s="32" t="s">
        <v>49</v>
      </c>
      <c r="B40" s="33" t="s">
        <v>110</v>
      </c>
      <c r="C40" s="28"/>
      <c r="D40" s="28"/>
      <c r="E40" s="26">
        <v>1216</v>
      </c>
      <c r="F40" s="26">
        <v>1166</v>
      </c>
      <c r="G40" s="27">
        <v>1192</v>
      </c>
      <c r="H40" s="26">
        <v>1249</v>
      </c>
      <c r="I40" s="26">
        <v>1186</v>
      </c>
      <c r="J40" s="26">
        <v>1304</v>
      </c>
      <c r="K40" s="26">
        <v>1283</v>
      </c>
      <c r="L40" s="26"/>
      <c r="M40" s="26"/>
      <c r="N40" s="12"/>
      <c r="O40" s="4">
        <f t="shared" si="12"/>
        <v>1228</v>
      </c>
      <c r="P40" s="4">
        <f t="shared" si="13"/>
        <v>204.66666666666666</v>
      </c>
      <c r="Q40" s="36">
        <f t="shared" si="14"/>
        <v>1304</v>
      </c>
      <c r="R40" s="36">
        <f t="shared" si="15"/>
        <v>1283</v>
      </c>
      <c r="S40" s="36">
        <f t="shared" si="16"/>
        <v>1249</v>
      </c>
      <c r="T40" s="36">
        <f t="shared" si="17"/>
        <v>1216</v>
      </c>
      <c r="U40" s="36">
        <f t="shared" si="18"/>
        <v>1192</v>
      </c>
      <c r="V40" s="4">
        <f t="shared" si="19"/>
        <v>208.13333333333333</v>
      </c>
      <c r="W40" s="19">
        <f t="shared" si="20"/>
        <v>208.13333333333333</v>
      </c>
      <c r="X40" s="4">
        <f t="shared" si="21"/>
        <v>3.4666666666666686</v>
      </c>
    </row>
    <row r="41" spans="1:24" x14ac:dyDescent="0.2">
      <c r="A41" s="32" t="s">
        <v>52</v>
      </c>
      <c r="B41" s="33" t="s">
        <v>116</v>
      </c>
      <c r="C41" s="28"/>
      <c r="D41" s="28"/>
      <c r="E41" s="26">
        <v>1215</v>
      </c>
      <c r="F41" s="26">
        <v>1262</v>
      </c>
      <c r="G41" s="27">
        <v>1346</v>
      </c>
      <c r="H41" s="27"/>
      <c r="I41" s="27">
        <v>1220</v>
      </c>
      <c r="J41" s="27">
        <v>1246</v>
      </c>
      <c r="K41" s="26">
        <v>1293</v>
      </c>
      <c r="L41" s="26"/>
      <c r="M41" s="26"/>
      <c r="N41" s="12"/>
      <c r="O41" s="4">
        <f t="shared" si="12"/>
        <v>1263.6666666666667</v>
      </c>
      <c r="P41" s="4">
        <f t="shared" si="13"/>
        <v>210.61111111111111</v>
      </c>
      <c r="Q41" s="36">
        <f t="shared" si="14"/>
        <v>1346</v>
      </c>
      <c r="R41" s="36">
        <f t="shared" si="15"/>
        <v>1293</v>
      </c>
      <c r="S41" s="36">
        <f t="shared" si="16"/>
        <v>1262</v>
      </c>
      <c r="T41" s="36">
        <f t="shared" si="17"/>
        <v>1246</v>
      </c>
      <c r="U41" s="36">
        <f t="shared" si="18"/>
        <v>1220</v>
      </c>
      <c r="V41" s="4">
        <f t="shared" si="19"/>
        <v>212.23333333333335</v>
      </c>
      <c r="W41" s="19">
        <f t="shared" si="20"/>
        <v>212.23333333333335</v>
      </c>
      <c r="X41" s="4">
        <f t="shared" si="21"/>
        <v>1.6222222222222342</v>
      </c>
    </row>
    <row r="42" spans="1:24" x14ac:dyDescent="0.2">
      <c r="A42" s="32" t="s">
        <v>170</v>
      </c>
      <c r="B42" s="33" t="s">
        <v>171</v>
      </c>
      <c r="C42" s="28"/>
      <c r="D42" s="28"/>
      <c r="E42" s="26"/>
      <c r="F42" s="27">
        <v>1075</v>
      </c>
      <c r="G42" s="26">
        <v>1204</v>
      </c>
      <c r="H42" s="26">
        <v>1151</v>
      </c>
      <c r="I42" s="26"/>
      <c r="J42" s="26">
        <v>1244</v>
      </c>
      <c r="K42" s="26">
        <v>1175</v>
      </c>
      <c r="L42" s="26"/>
      <c r="M42" s="26"/>
      <c r="N42" s="12"/>
      <c r="O42" s="4">
        <f t="shared" si="12"/>
        <v>1169.8</v>
      </c>
      <c r="P42" s="4">
        <f t="shared" si="13"/>
        <v>194.96666666666667</v>
      </c>
      <c r="Q42" s="36">
        <f t="shared" si="14"/>
        <v>1244</v>
      </c>
      <c r="R42" s="36">
        <f t="shared" si="15"/>
        <v>1204</v>
      </c>
      <c r="S42" s="36">
        <f t="shared" si="16"/>
        <v>1175</v>
      </c>
      <c r="T42" s="36">
        <f t="shared" si="17"/>
        <v>1151</v>
      </c>
      <c r="U42" s="36">
        <f t="shared" si="18"/>
        <v>1075</v>
      </c>
      <c r="V42" s="4">
        <f t="shared" si="19"/>
        <v>194.96666666666667</v>
      </c>
      <c r="W42" s="19">
        <f t="shared" si="20"/>
        <v>194.96666666666667</v>
      </c>
      <c r="X42" s="4">
        <f t="shared" si="21"/>
        <v>0</v>
      </c>
    </row>
    <row r="43" spans="1:24" x14ac:dyDescent="0.2">
      <c r="A43" s="32" t="s">
        <v>42</v>
      </c>
      <c r="B43" s="33" t="s">
        <v>112</v>
      </c>
      <c r="C43" s="28"/>
      <c r="D43" s="28"/>
      <c r="E43" s="26"/>
      <c r="F43" s="27"/>
      <c r="G43" s="27"/>
      <c r="H43" s="27"/>
      <c r="I43" s="27"/>
      <c r="J43" s="27"/>
      <c r="K43" s="26"/>
      <c r="L43" s="26"/>
      <c r="M43" s="26"/>
      <c r="O43" s="4" t="str">
        <f t="shared" si="12"/>
        <v/>
      </c>
      <c r="P43" s="4" t="str">
        <f t="shared" si="13"/>
        <v/>
      </c>
      <c r="Q43" s="36">
        <f t="shared" si="14"/>
        <v>0</v>
      </c>
      <c r="R43" s="36">
        <f t="shared" si="15"/>
        <v>0</v>
      </c>
      <c r="S43" s="36">
        <f t="shared" si="16"/>
        <v>0</v>
      </c>
      <c r="T43" s="36">
        <f t="shared" si="17"/>
        <v>0</v>
      </c>
      <c r="U43" s="36">
        <f t="shared" si="18"/>
        <v>0</v>
      </c>
      <c r="V43" s="4">
        <f t="shared" si="19"/>
        <v>0</v>
      </c>
      <c r="W43" s="19">
        <f t="shared" si="20"/>
        <v>0</v>
      </c>
      <c r="X43" s="4" t="str">
        <f t="shared" si="21"/>
        <v/>
      </c>
    </row>
    <row r="44" spans="1:24" x14ac:dyDescent="0.2">
      <c r="A44" s="32" t="s">
        <v>87</v>
      </c>
      <c r="B44" s="33" t="s">
        <v>137</v>
      </c>
      <c r="C44" s="28"/>
      <c r="D44" s="28"/>
      <c r="E44" s="26"/>
      <c r="F44" s="27"/>
      <c r="G44" s="26"/>
      <c r="H44" s="26"/>
      <c r="I44" s="26"/>
      <c r="J44" s="26"/>
      <c r="K44" s="26"/>
      <c r="L44" s="26"/>
      <c r="M44" s="26"/>
      <c r="N44" s="12"/>
      <c r="O44" s="4" t="str">
        <f t="shared" si="12"/>
        <v/>
      </c>
      <c r="P44" s="4" t="str">
        <f t="shared" si="13"/>
        <v/>
      </c>
      <c r="Q44" s="36">
        <f t="shared" si="14"/>
        <v>0</v>
      </c>
      <c r="R44" s="36">
        <f t="shared" si="15"/>
        <v>0</v>
      </c>
      <c r="S44" s="36">
        <f t="shared" si="16"/>
        <v>0</v>
      </c>
      <c r="T44" s="36">
        <f t="shared" si="17"/>
        <v>0</v>
      </c>
      <c r="U44" s="36">
        <f t="shared" si="18"/>
        <v>0</v>
      </c>
      <c r="V44" s="4">
        <f t="shared" si="19"/>
        <v>0</v>
      </c>
      <c r="W44" s="19">
        <f t="shared" si="20"/>
        <v>0</v>
      </c>
      <c r="X44" s="4" t="str">
        <f t="shared" si="21"/>
        <v/>
      </c>
    </row>
    <row r="45" spans="1:24" x14ac:dyDescent="0.2">
      <c r="A45" s="32" t="s">
        <v>66</v>
      </c>
      <c r="B45" s="33" t="s">
        <v>33</v>
      </c>
      <c r="C45" s="28"/>
      <c r="D45" s="28"/>
      <c r="E45" s="26"/>
      <c r="F45" s="27"/>
      <c r="G45" s="26"/>
      <c r="H45" s="26"/>
      <c r="I45" s="26"/>
      <c r="J45" s="26"/>
      <c r="K45" s="26"/>
      <c r="L45" s="26"/>
      <c r="M45" s="26"/>
      <c r="N45" s="12"/>
      <c r="O45" s="4" t="str">
        <f t="shared" si="12"/>
        <v/>
      </c>
      <c r="P45" s="4" t="str">
        <f t="shared" si="13"/>
        <v/>
      </c>
      <c r="Q45" s="36">
        <f t="shared" si="14"/>
        <v>0</v>
      </c>
      <c r="R45" s="36">
        <f t="shared" si="15"/>
        <v>0</v>
      </c>
      <c r="S45" s="36">
        <f t="shared" si="16"/>
        <v>0</v>
      </c>
      <c r="T45" s="36">
        <f t="shared" si="17"/>
        <v>0</v>
      </c>
      <c r="U45" s="36">
        <f t="shared" si="18"/>
        <v>0</v>
      </c>
      <c r="V45" s="4">
        <f t="shared" si="19"/>
        <v>0</v>
      </c>
      <c r="W45" s="19">
        <f t="shared" si="20"/>
        <v>0</v>
      </c>
      <c r="X45" s="4" t="str">
        <f t="shared" si="21"/>
        <v/>
      </c>
    </row>
    <row r="46" spans="1:24" x14ac:dyDescent="0.2">
      <c r="A46" s="32" t="s">
        <v>60</v>
      </c>
      <c r="B46" s="33" t="s">
        <v>113</v>
      </c>
      <c r="C46" s="28"/>
      <c r="D46" s="28"/>
      <c r="E46" s="27"/>
      <c r="F46" s="26"/>
      <c r="G46" s="26"/>
      <c r="H46" s="26"/>
      <c r="I46" s="26"/>
      <c r="J46" s="26"/>
      <c r="K46" s="26"/>
      <c r="L46" s="26"/>
      <c r="M46" s="26"/>
      <c r="N46" s="12"/>
      <c r="O46" s="4" t="str">
        <f t="shared" si="12"/>
        <v/>
      </c>
      <c r="P46" s="4" t="str">
        <f t="shared" si="13"/>
        <v/>
      </c>
      <c r="Q46" s="36">
        <f t="shared" si="14"/>
        <v>0</v>
      </c>
      <c r="R46" s="36">
        <f t="shared" si="15"/>
        <v>0</v>
      </c>
      <c r="S46" s="36">
        <f t="shared" si="16"/>
        <v>0</v>
      </c>
      <c r="T46" s="36">
        <f t="shared" si="17"/>
        <v>0</v>
      </c>
      <c r="U46" s="36">
        <f t="shared" si="18"/>
        <v>0</v>
      </c>
      <c r="V46" s="4">
        <f t="shared" si="19"/>
        <v>0</v>
      </c>
      <c r="W46" s="19">
        <f t="shared" si="20"/>
        <v>0</v>
      </c>
      <c r="X46" s="4" t="str">
        <f t="shared" si="21"/>
        <v/>
      </c>
    </row>
    <row r="47" spans="1:24" x14ac:dyDescent="0.2">
      <c r="A47" s="32" t="s">
        <v>78</v>
      </c>
      <c r="B47" s="33" t="s">
        <v>114</v>
      </c>
      <c r="C47" s="28"/>
      <c r="D47" s="28"/>
      <c r="E47" s="27"/>
      <c r="F47" s="26"/>
      <c r="G47" s="26"/>
      <c r="H47" s="26"/>
      <c r="I47" s="26"/>
      <c r="J47" s="26"/>
      <c r="K47" s="26"/>
      <c r="L47" s="26"/>
      <c r="M47" s="26"/>
      <c r="N47" s="12"/>
      <c r="O47" s="4" t="str">
        <f t="shared" si="12"/>
        <v/>
      </c>
      <c r="P47" s="4" t="str">
        <f t="shared" si="13"/>
        <v/>
      </c>
      <c r="Q47" s="36">
        <f t="shared" si="14"/>
        <v>0</v>
      </c>
      <c r="R47" s="36">
        <f t="shared" si="15"/>
        <v>0</v>
      </c>
      <c r="S47" s="36">
        <f t="shared" si="16"/>
        <v>0</v>
      </c>
      <c r="T47" s="36">
        <f t="shared" si="17"/>
        <v>0</v>
      </c>
      <c r="U47" s="36">
        <f t="shared" si="18"/>
        <v>0</v>
      </c>
      <c r="V47" s="4">
        <f t="shared" si="19"/>
        <v>0</v>
      </c>
      <c r="W47" s="19">
        <f t="shared" si="20"/>
        <v>0</v>
      </c>
      <c r="X47" s="4" t="str">
        <f t="shared" si="21"/>
        <v/>
      </c>
    </row>
    <row r="48" spans="1:24" x14ac:dyDescent="0.2">
      <c r="A48" s="32" t="s">
        <v>61</v>
      </c>
      <c r="B48" s="33" t="s">
        <v>0</v>
      </c>
      <c r="C48" s="28"/>
      <c r="D48" s="28"/>
      <c r="E48" s="26"/>
      <c r="F48" s="26"/>
      <c r="G48" s="26"/>
      <c r="H48" s="26"/>
      <c r="I48" s="26"/>
      <c r="J48" s="26"/>
      <c r="K48" s="26"/>
      <c r="L48" s="26"/>
      <c r="M48" s="26"/>
      <c r="O48" s="4" t="str">
        <f t="shared" si="12"/>
        <v/>
      </c>
      <c r="P48" s="4" t="str">
        <f t="shared" si="13"/>
        <v/>
      </c>
      <c r="Q48" s="36">
        <f t="shared" si="14"/>
        <v>0</v>
      </c>
      <c r="R48" s="36">
        <f t="shared" si="15"/>
        <v>0</v>
      </c>
      <c r="S48" s="36">
        <f t="shared" si="16"/>
        <v>0</v>
      </c>
      <c r="T48" s="36">
        <f t="shared" si="17"/>
        <v>0</v>
      </c>
      <c r="U48" s="36">
        <f t="shared" si="18"/>
        <v>0</v>
      </c>
      <c r="V48" s="4">
        <f t="shared" si="19"/>
        <v>0</v>
      </c>
      <c r="W48" s="19">
        <f t="shared" si="20"/>
        <v>0</v>
      </c>
      <c r="X48" s="4" t="str">
        <f t="shared" si="21"/>
        <v/>
      </c>
    </row>
    <row r="49" spans="1:24" x14ac:dyDescent="0.2">
      <c r="A49" s="32" t="s">
        <v>129</v>
      </c>
      <c r="B49" s="33" t="s">
        <v>127</v>
      </c>
      <c r="C49" s="28"/>
      <c r="D49" s="28"/>
      <c r="E49" s="26"/>
      <c r="F49" s="26"/>
      <c r="G49" s="26"/>
      <c r="H49" s="27"/>
      <c r="I49" s="27"/>
      <c r="J49" s="27"/>
      <c r="K49" s="27"/>
      <c r="L49" s="26"/>
      <c r="M49" s="26"/>
      <c r="N49" s="12"/>
      <c r="O49" s="4" t="str">
        <f t="shared" si="12"/>
        <v/>
      </c>
      <c r="P49" s="4" t="str">
        <f t="shared" si="13"/>
        <v/>
      </c>
      <c r="Q49" s="36">
        <f t="shared" si="14"/>
        <v>0</v>
      </c>
      <c r="R49" s="36">
        <f t="shared" si="15"/>
        <v>0</v>
      </c>
      <c r="S49" s="36">
        <f t="shared" si="16"/>
        <v>0</v>
      </c>
      <c r="T49" s="36">
        <f t="shared" si="17"/>
        <v>0</v>
      </c>
      <c r="U49" s="36">
        <f t="shared" si="18"/>
        <v>0</v>
      </c>
      <c r="V49" s="4">
        <f t="shared" si="19"/>
        <v>0</v>
      </c>
      <c r="W49" s="19">
        <f t="shared" si="20"/>
        <v>0</v>
      </c>
      <c r="X49" s="4" t="str">
        <f t="shared" si="21"/>
        <v/>
      </c>
    </row>
    <row r="50" spans="1:24" x14ac:dyDescent="0.2">
      <c r="A50" s="32" t="s">
        <v>40</v>
      </c>
      <c r="B50" s="33" t="s">
        <v>137</v>
      </c>
      <c r="C50" s="28"/>
      <c r="D50" s="28"/>
      <c r="E50" s="26"/>
      <c r="F50" s="26"/>
      <c r="G50" s="27"/>
      <c r="H50" s="27"/>
      <c r="I50" s="26"/>
      <c r="J50" s="26"/>
      <c r="K50" s="26"/>
      <c r="L50" s="26"/>
      <c r="M50" s="26"/>
      <c r="N50" s="12"/>
      <c r="O50" s="4" t="str">
        <f t="shared" si="12"/>
        <v/>
      </c>
      <c r="P50" s="4" t="str">
        <f t="shared" si="13"/>
        <v/>
      </c>
      <c r="Q50" s="36">
        <f t="shared" si="14"/>
        <v>0</v>
      </c>
      <c r="R50" s="36">
        <f t="shared" si="15"/>
        <v>0</v>
      </c>
      <c r="S50" s="36">
        <f t="shared" si="16"/>
        <v>0</v>
      </c>
      <c r="T50" s="36">
        <f t="shared" si="17"/>
        <v>0</v>
      </c>
      <c r="U50" s="36">
        <f t="shared" si="18"/>
        <v>0</v>
      </c>
      <c r="V50" s="4">
        <f t="shared" si="19"/>
        <v>0</v>
      </c>
      <c r="W50" s="19">
        <f t="shared" si="20"/>
        <v>0</v>
      </c>
      <c r="X50" s="4" t="str">
        <f t="shared" si="21"/>
        <v/>
      </c>
    </row>
    <row r="51" spans="1:24" x14ac:dyDescent="0.2">
      <c r="A51" s="32" t="s">
        <v>145</v>
      </c>
      <c r="B51" s="33" t="s">
        <v>116</v>
      </c>
      <c r="C51" s="28"/>
      <c r="D51" s="28"/>
      <c r="E51" s="26"/>
      <c r="F51" s="27"/>
      <c r="G51" s="26"/>
      <c r="H51" s="27"/>
      <c r="I51" s="27"/>
      <c r="J51" s="27"/>
      <c r="K51" s="26"/>
      <c r="L51" s="26"/>
      <c r="M51" s="26"/>
      <c r="N51" s="12"/>
      <c r="O51" s="4" t="str">
        <f t="shared" si="12"/>
        <v/>
      </c>
      <c r="P51" s="4" t="str">
        <f t="shared" si="13"/>
        <v/>
      </c>
      <c r="Q51" s="36">
        <f t="shared" si="14"/>
        <v>0</v>
      </c>
      <c r="R51" s="36">
        <f t="shared" si="15"/>
        <v>0</v>
      </c>
      <c r="S51" s="36">
        <f t="shared" si="16"/>
        <v>0</v>
      </c>
      <c r="T51" s="36">
        <f t="shared" si="17"/>
        <v>0</v>
      </c>
      <c r="U51" s="36">
        <f t="shared" si="18"/>
        <v>0</v>
      </c>
      <c r="V51" s="4">
        <f t="shared" si="19"/>
        <v>0</v>
      </c>
      <c r="W51" s="19">
        <f t="shared" si="20"/>
        <v>0</v>
      </c>
      <c r="X51" s="4" t="str">
        <f t="shared" si="21"/>
        <v/>
      </c>
    </row>
    <row r="52" spans="1:24" x14ac:dyDescent="0.2">
      <c r="A52" s="34" t="s">
        <v>174</v>
      </c>
      <c r="B52" s="33" t="s">
        <v>173</v>
      </c>
      <c r="C52" s="28"/>
      <c r="D52" s="28"/>
      <c r="E52" s="27"/>
      <c r="F52" s="27">
        <v>1059</v>
      </c>
      <c r="G52" s="27">
        <v>1172</v>
      </c>
      <c r="H52" s="27">
        <v>1122</v>
      </c>
      <c r="I52" s="27">
        <v>1291</v>
      </c>
      <c r="J52" s="27"/>
      <c r="K52" s="26">
        <v>1217</v>
      </c>
      <c r="L52" s="27"/>
      <c r="M52" s="26"/>
      <c r="N52" s="12"/>
      <c r="O52" s="4">
        <f t="shared" si="12"/>
        <v>1172.2</v>
      </c>
      <c r="P52" s="4">
        <f t="shared" si="13"/>
        <v>195.36666666666667</v>
      </c>
      <c r="Q52" s="36">
        <f t="shared" si="14"/>
        <v>1291</v>
      </c>
      <c r="R52" s="36">
        <f t="shared" si="15"/>
        <v>1217</v>
      </c>
      <c r="S52" s="36">
        <f t="shared" si="16"/>
        <v>1172</v>
      </c>
      <c r="T52" s="36">
        <f t="shared" si="17"/>
        <v>1122</v>
      </c>
      <c r="U52" s="36">
        <f t="shared" si="18"/>
        <v>1059</v>
      </c>
      <c r="V52" s="4">
        <f t="shared" si="19"/>
        <v>195.36666666666667</v>
      </c>
      <c r="W52" s="19">
        <f t="shared" si="20"/>
        <v>195.36666666666667</v>
      </c>
      <c r="X52" s="4">
        <f t="shared" si="21"/>
        <v>0</v>
      </c>
    </row>
    <row r="53" spans="1:24" x14ac:dyDescent="0.2">
      <c r="A53" s="32" t="s">
        <v>152</v>
      </c>
      <c r="B53" s="33" t="s">
        <v>23</v>
      </c>
      <c r="C53" s="28"/>
      <c r="D53" s="28"/>
      <c r="E53" s="26">
        <v>1217</v>
      </c>
      <c r="F53" s="26">
        <v>1192</v>
      </c>
      <c r="G53" s="26">
        <v>1129</v>
      </c>
      <c r="H53" s="26"/>
      <c r="I53" s="26">
        <v>1166</v>
      </c>
      <c r="J53" s="26">
        <v>1334</v>
      </c>
      <c r="K53" s="26">
        <v>1355</v>
      </c>
      <c r="L53" s="26"/>
      <c r="M53" s="26"/>
      <c r="N53" s="12"/>
      <c r="O53" s="4">
        <f t="shared" si="12"/>
        <v>1232.1666666666667</v>
      </c>
      <c r="P53" s="4">
        <f t="shared" si="13"/>
        <v>205.36111111111111</v>
      </c>
      <c r="Q53" s="36">
        <f t="shared" si="14"/>
        <v>1355</v>
      </c>
      <c r="R53" s="36">
        <f t="shared" si="15"/>
        <v>1334</v>
      </c>
      <c r="S53" s="36">
        <f t="shared" si="16"/>
        <v>1217</v>
      </c>
      <c r="T53" s="36">
        <f t="shared" si="17"/>
        <v>1192</v>
      </c>
      <c r="U53" s="36">
        <f t="shared" si="18"/>
        <v>1166</v>
      </c>
      <c r="V53" s="4">
        <f t="shared" si="19"/>
        <v>208.79999999999998</v>
      </c>
      <c r="W53" s="19">
        <f t="shared" si="20"/>
        <v>208.79999999999998</v>
      </c>
      <c r="X53" s="4">
        <f t="shared" si="21"/>
        <v>3.4388888888888687</v>
      </c>
    </row>
    <row r="54" spans="1:24" x14ac:dyDescent="0.2">
      <c r="A54" s="32" t="s">
        <v>82</v>
      </c>
      <c r="B54" s="33" t="s">
        <v>0</v>
      </c>
      <c r="C54" s="28"/>
      <c r="D54" s="28"/>
      <c r="E54" s="26">
        <v>1168</v>
      </c>
      <c r="F54" s="26">
        <v>1202</v>
      </c>
      <c r="G54" s="26">
        <v>1413</v>
      </c>
      <c r="H54" s="27">
        <v>1299</v>
      </c>
      <c r="I54" s="26">
        <v>1177</v>
      </c>
      <c r="J54" s="26">
        <v>1307</v>
      </c>
      <c r="K54" s="26">
        <v>1293</v>
      </c>
      <c r="L54" s="26"/>
      <c r="M54" s="26"/>
      <c r="N54" s="12"/>
      <c r="O54" s="4">
        <f t="shared" si="12"/>
        <v>1265.5714285714287</v>
      </c>
      <c r="P54" s="4">
        <f t="shared" si="13"/>
        <v>210.92857142857144</v>
      </c>
      <c r="Q54" s="36">
        <f t="shared" si="14"/>
        <v>1413</v>
      </c>
      <c r="R54" s="36">
        <f t="shared" si="15"/>
        <v>1307</v>
      </c>
      <c r="S54" s="36">
        <f t="shared" si="16"/>
        <v>1299</v>
      </c>
      <c r="T54" s="36">
        <f t="shared" si="17"/>
        <v>1293</v>
      </c>
      <c r="U54" s="36">
        <f t="shared" si="18"/>
        <v>1202</v>
      </c>
      <c r="V54" s="4">
        <f t="shared" si="19"/>
        <v>217.13333333333333</v>
      </c>
      <c r="W54" s="19">
        <f t="shared" si="20"/>
        <v>217.13333333333333</v>
      </c>
      <c r="X54" s="4">
        <f t="shared" si="21"/>
        <v>6.2047619047618809</v>
      </c>
    </row>
    <row r="55" spans="1:24" x14ac:dyDescent="0.2">
      <c r="A55" s="32" t="s">
        <v>64</v>
      </c>
      <c r="B55" s="33" t="s">
        <v>137</v>
      </c>
      <c r="C55" s="28"/>
      <c r="D55" s="28"/>
      <c r="E55" s="26"/>
      <c r="F55" s="27"/>
      <c r="G55" s="26"/>
      <c r="H55" s="27"/>
      <c r="I55" s="27"/>
      <c r="J55" s="27"/>
      <c r="K55" s="27"/>
      <c r="L55" s="26"/>
      <c r="M55" s="26"/>
      <c r="N55" s="12"/>
      <c r="O55" s="4" t="str">
        <f t="shared" si="12"/>
        <v/>
      </c>
      <c r="P55" s="4" t="str">
        <f t="shared" si="13"/>
        <v/>
      </c>
      <c r="Q55" s="36">
        <f t="shared" si="14"/>
        <v>0</v>
      </c>
      <c r="R55" s="36">
        <f t="shared" si="15"/>
        <v>0</v>
      </c>
      <c r="S55" s="36">
        <f t="shared" si="16"/>
        <v>0</v>
      </c>
      <c r="T55" s="36">
        <f t="shared" si="17"/>
        <v>0</v>
      </c>
      <c r="U55" s="36">
        <f t="shared" si="18"/>
        <v>0</v>
      </c>
      <c r="V55" s="4">
        <f t="shared" si="19"/>
        <v>0</v>
      </c>
      <c r="W55" s="19">
        <f t="shared" si="20"/>
        <v>0</v>
      </c>
      <c r="X55" s="4" t="str">
        <f t="shared" si="21"/>
        <v/>
      </c>
    </row>
    <row r="56" spans="1:24" x14ac:dyDescent="0.2">
      <c r="A56" s="34" t="s">
        <v>38</v>
      </c>
      <c r="B56" s="33" t="s">
        <v>137</v>
      </c>
      <c r="C56" s="28"/>
      <c r="D56" s="28"/>
      <c r="E56" s="26"/>
      <c r="F56" s="26"/>
      <c r="G56" s="26"/>
      <c r="H56" s="41"/>
      <c r="I56" s="26"/>
      <c r="J56" s="26"/>
      <c r="K56" s="26"/>
      <c r="L56" s="26"/>
      <c r="M56" s="26"/>
      <c r="O56" s="4" t="str">
        <f t="shared" si="12"/>
        <v/>
      </c>
      <c r="P56" s="4" t="str">
        <f t="shared" si="13"/>
        <v/>
      </c>
      <c r="Q56" s="36">
        <f t="shared" si="14"/>
        <v>0</v>
      </c>
      <c r="R56" s="36">
        <f t="shared" si="15"/>
        <v>0</v>
      </c>
      <c r="S56" s="36">
        <f t="shared" si="16"/>
        <v>0</v>
      </c>
      <c r="T56" s="36">
        <f t="shared" si="17"/>
        <v>0</v>
      </c>
      <c r="U56" s="36">
        <f t="shared" si="18"/>
        <v>0</v>
      </c>
      <c r="V56" s="4">
        <f t="shared" si="19"/>
        <v>0</v>
      </c>
      <c r="W56" s="19">
        <f t="shared" si="20"/>
        <v>0</v>
      </c>
      <c r="X56" s="4" t="str">
        <f t="shared" si="21"/>
        <v/>
      </c>
    </row>
    <row r="57" spans="1:24" x14ac:dyDescent="0.2">
      <c r="A57" s="32" t="s">
        <v>131</v>
      </c>
      <c r="B57" s="33" t="s">
        <v>132</v>
      </c>
      <c r="C57" s="28"/>
      <c r="D57" s="28"/>
      <c r="E57" s="26"/>
      <c r="F57" s="27"/>
      <c r="G57" s="27"/>
      <c r="H57" s="26"/>
      <c r="I57" s="26"/>
      <c r="J57" s="26"/>
      <c r="K57" s="26"/>
      <c r="L57" s="26"/>
      <c r="M57" s="26"/>
      <c r="O57" s="4" t="str">
        <f t="shared" si="12"/>
        <v/>
      </c>
      <c r="P57" s="4" t="str">
        <f t="shared" si="13"/>
        <v/>
      </c>
      <c r="Q57" s="36">
        <f t="shared" si="14"/>
        <v>0</v>
      </c>
      <c r="R57" s="36">
        <f t="shared" si="15"/>
        <v>0</v>
      </c>
      <c r="S57" s="36">
        <f t="shared" si="16"/>
        <v>0</v>
      </c>
      <c r="T57" s="36">
        <f t="shared" si="17"/>
        <v>0</v>
      </c>
      <c r="U57" s="36">
        <f t="shared" si="18"/>
        <v>0</v>
      </c>
      <c r="V57" s="4">
        <f t="shared" si="19"/>
        <v>0</v>
      </c>
      <c r="W57" s="19">
        <f t="shared" si="20"/>
        <v>0</v>
      </c>
      <c r="X57" s="4" t="str">
        <f t="shared" si="21"/>
        <v/>
      </c>
    </row>
    <row r="58" spans="1:24" x14ac:dyDescent="0.2">
      <c r="A58" s="33" t="s">
        <v>91</v>
      </c>
      <c r="B58" s="33" t="s">
        <v>33</v>
      </c>
      <c r="C58" s="39"/>
      <c r="D58" s="28"/>
      <c r="E58" s="26"/>
      <c r="F58" s="26"/>
      <c r="G58" s="26"/>
      <c r="H58" s="26"/>
      <c r="I58" s="26"/>
      <c r="J58" s="26"/>
      <c r="K58" s="26"/>
      <c r="L58" s="26"/>
      <c r="M58" s="26"/>
      <c r="N58" s="12"/>
      <c r="O58" s="4" t="str">
        <f t="shared" si="12"/>
        <v/>
      </c>
      <c r="P58" s="4" t="str">
        <f t="shared" si="13"/>
        <v/>
      </c>
      <c r="Q58" s="36">
        <f t="shared" si="14"/>
        <v>0</v>
      </c>
      <c r="R58" s="36">
        <f t="shared" si="15"/>
        <v>0</v>
      </c>
      <c r="S58" s="36">
        <f t="shared" si="16"/>
        <v>0</v>
      </c>
      <c r="T58" s="36">
        <f t="shared" si="17"/>
        <v>0</v>
      </c>
      <c r="U58" s="36">
        <f t="shared" si="18"/>
        <v>0</v>
      </c>
      <c r="V58" s="4">
        <f t="shared" si="19"/>
        <v>0</v>
      </c>
      <c r="W58" s="19">
        <f t="shared" si="20"/>
        <v>0</v>
      </c>
      <c r="X58" s="4" t="str">
        <f t="shared" si="21"/>
        <v/>
      </c>
    </row>
    <row r="59" spans="1:24" x14ac:dyDescent="0.2">
      <c r="A59" s="32" t="s">
        <v>144</v>
      </c>
      <c r="B59" s="33" t="s">
        <v>119</v>
      </c>
      <c r="C59" s="39"/>
      <c r="D59" s="28"/>
      <c r="E59" s="26"/>
      <c r="F59" s="26"/>
      <c r="G59" s="26"/>
      <c r="H59" s="26"/>
      <c r="I59" s="26"/>
      <c r="J59" s="26"/>
      <c r="K59" s="26"/>
      <c r="L59" s="26"/>
      <c r="M59" s="26"/>
      <c r="N59" s="12"/>
      <c r="O59" s="4" t="str">
        <f t="shared" si="12"/>
        <v/>
      </c>
      <c r="P59" s="4" t="str">
        <f t="shared" si="13"/>
        <v/>
      </c>
      <c r="Q59" s="36">
        <f t="shared" si="14"/>
        <v>0</v>
      </c>
      <c r="R59" s="36">
        <f t="shared" si="15"/>
        <v>0</v>
      </c>
      <c r="S59" s="36">
        <f t="shared" si="16"/>
        <v>0</v>
      </c>
      <c r="T59" s="36">
        <f t="shared" si="17"/>
        <v>0</v>
      </c>
      <c r="U59" s="36">
        <f t="shared" si="18"/>
        <v>0</v>
      </c>
      <c r="V59" s="4">
        <f t="shared" si="19"/>
        <v>0</v>
      </c>
      <c r="W59" s="19">
        <f t="shared" si="20"/>
        <v>0</v>
      </c>
      <c r="X59" s="4" t="str">
        <f t="shared" si="21"/>
        <v/>
      </c>
    </row>
    <row r="60" spans="1:24" x14ac:dyDescent="0.2">
      <c r="A60" s="32" t="s">
        <v>92</v>
      </c>
      <c r="B60" s="33" t="s">
        <v>19</v>
      </c>
      <c r="C60" s="28"/>
      <c r="D60" s="28"/>
      <c r="E60" s="26"/>
      <c r="F60" s="27"/>
      <c r="G60" s="26"/>
      <c r="H60" s="27"/>
      <c r="I60" s="27"/>
      <c r="J60" s="27"/>
      <c r="K60" s="26"/>
      <c r="L60" s="26"/>
      <c r="M60" s="26"/>
      <c r="O60" s="4" t="str">
        <f t="shared" si="12"/>
        <v/>
      </c>
      <c r="P60" s="4" t="str">
        <f t="shared" si="13"/>
        <v/>
      </c>
      <c r="Q60" s="36">
        <f t="shared" si="14"/>
        <v>0</v>
      </c>
      <c r="R60" s="36">
        <f t="shared" si="15"/>
        <v>0</v>
      </c>
      <c r="S60" s="36">
        <f t="shared" si="16"/>
        <v>0</v>
      </c>
      <c r="T60" s="36">
        <f t="shared" si="17"/>
        <v>0</v>
      </c>
      <c r="U60" s="36">
        <f t="shared" si="18"/>
        <v>0</v>
      </c>
      <c r="V60" s="4">
        <f t="shared" si="19"/>
        <v>0</v>
      </c>
      <c r="W60" s="19">
        <f t="shared" si="20"/>
        <v>0</v>
      </c>
      <c r="X60" s="4" t="str">
        <f t="shared" si="21"/>
        <v/>
      </c>
    </row>
    <row r="61" spans="1:24" x14ac:dyDescent="0.2">
      <c r="A61" s="32" t="s">
        <v>44</v>
      </c>
      <c r="B61" s="33" t="s">
        <v>114</v>
      </c>
      <c r="C61" s="28"/>
      <c r="D61" s="28"/>
      <c r="E61" s="26"/>
      <c r="F61" s="26"/>
      <c r="G61" s="26"/>
      <c r="H61" s="26"/>
      <c r="I61" s="26"/>
      <c r="J61" s="26"/>
      <c r="K61" s="26"/>
      <c r="L61" s="26"/>
      <c r="M61" s="26"/>
      <c r="N61" s="12"/>
      <c r="O61" s="4" t="str">
        <f t="shared" si="12"/>
        <v/>
      </c>
      <c r="P61" s="4" t="str">
        <f t="shared" si="13"/>
        <v/>
      </c>
      <c r="Q61" s="36">
        <f t="shared" si="14"/>
        <v>0</v>
      </c>
      <c r="R61" s="36">
        <f t="shared" si="15"/>
        <v>0</v>
      </c>
      <c r="S61" s="36">
        <f t="shared" si="16"/>
        <v>0</v>
      </c>
      <c r="T61" s="36">
        <f t="shared" si="17"/>
        <v>0</v>
      </c>
      <c r="U61" s="36">
        <f t="shared" si="18"/>
        <v>0</v>
      </c>
      <c r="V61" s="4">
        <f t="shared" si="19"/>
        <v>0</v>
      </c>
      <c r="W61" s="19">
        <f t="shared" si="20"/>
        <v>0</v>
      </c>
      <c r="X61" s="4" t="str">
        <f t="shared" si="21"/>
        <v/>
      </c>
    </row>
    <row r="62" spans="1:24" x14ac:dyDescent="0.2">
      <c r="A62" s="32" t="s">
        <v>62</v>
      </c>
      <c r="B62" s="33" t="s">
        <v>113</v>
      </c>
      <c r="C62" s="28"/>
      <c r="D62" s="28"/>
      <c r="E62" s="26"/>
      <c r="F62" s="27"/>
      <c r="G62" s="26"/>
      <c r="H62" s="27"/>
      <c r="I62" s="27"/>
      <c r="J62" s="27"/>
      <c r="K62" s="27"/>
      <c r="L62" s="27"/>
      <c r="M62" s="26"/>
      <c r="N62" s="12"/>
      <c r="O62" s="4" t="str">
        <f t="shared" si="12"/>
        <v/>
      </c>
      <c r="P62" s="4" t="str">
        <f t="shared" si="13"/>
        <v/>
      </c>
      <c r="Q62" s="36">
        <f t="shared" si="14"/>
        <v>0</v>
      </c>
      <c r="R62" s="36">
        <f t="shared" si="15"/>
        <v>0</v>
      </c>
      <c r="S62" s="36">
        <f t="shared" si="16"/>
        <v>0</v>
      </c>
      <c r="T62" s="36">
        <f t="shared" si="17"/>
        <v>0</v>
      </c>
      <c r="U62" s="36">
        <f t="shared" si="18"/>
        <v>0</v>
      </c>
      <c r="V62" s="4">
        <f t="shared" si="19"/>
        <v>0</v>
      </c>
      <c r="W62" s="19">
        <f t="shared" si="20"/>
        <v>0</v>
      </c>
      <c r="X62" s="4" t="str">
        <f t="shared" si="21"/>
        <v/>
      </c>
    </row>
    <row r="63" spans="1:24" x14ac:dyDescent="0.2">
      <c r="A63" s="32" t="s">
        <v>108</v>
      </c>
      <c r="B63" s="42" t="s">
        <v>0</v>
      </c>
      <c r="C63" s="28"/>
      <c r="D63" s="28"/>
      <c r="E63" s="26">
        <v>1139</v>
      </c>
      <c r="F63" s="26">
        <v>1108</v>
      </c>
      <c r="G63" s="26">
        <v>1237</v>
      </c>
      <c r="H63" s="27">
        <v>1193</v>
      </c>
      <c r="I63" s="27"/>
      <c r="J63" s="27">
        <v>1053</v>
      </c>
      <c r="K63" s="26">
        <v>1266</v>
      </c>
      <c r="L63" s="26"/>
      <c r="M63" s="26"/>
      <c r="N63" s="12"/>
      <c r="O63" s="4">
        <f t="shared" si="12"/>
        <v>1166</v>
      </c>
      <c r="P63" s="4">
        <f t="shared" si="13"/>
        <v>194.33333333333334</v>
      </c>
      <c r="Q63" s="36">
        <f t="shared" si="14"/>
        <v>1266</v>
      </c>
      <c r="R63" s="36">
        <f t="shared" si="15"/>
        <v>1237</v>
      </c>
      <c r="S63" s="36">
        <f t="shared" si="16"/>
        <v>1193</v>
      </c>
      <c r="T63" s="36">
        <f t="shared" si="17"/>
        <v>1139</v>
      </c>
      <c r="U63" s="36">
        <f t="shared" si="18"/>
        <v>1108</v>
      </c>
      <c r="V63" s="4">
        <f t="shared" si="19"/>
        <v>198.1</v>
      </c>
      <c r="W63" s="19">
        <f t="shared" si="20"/>
        <v>198.1</v>
      </c>
      <c r="X63" s="4">
        <f t="shared" si="21"/>
        <v>3.7666666666666515</v>
      </c>
    </row>
    <row r="64" spans="1:24" x14ac:dyDescent="0.2">
      <c r="A64" s="32" t="s">
        <v>76</v>
      </c>
      <c r="B64" s="33" t="s">
        <v>0</v>
      </c>
      <c r="C64" s="28"/>
      <c r="D64" s="28"/>
      <c r="E64" s="26"/>
      <c r="F64" s="26"/>
      <c r="G64" s="26"/>
      <c r="H64" s="26"/>
      <c r="I64" s="26"/>
      <c r="J64" s="26"/>
      <c r="K64" s="26"/>
      <c r="L64" s="26"/>
      <c r="M64" s="26"/>
      <c r="N64" s="12"/>
      <c r="O64" s="4" t="str">
        <f t="shared" si="12"/>
        <v/>
      </c>
      <c r="P64" s="4" t="str">
        <f t="shared" si="13"/>
        <v/>
      </c>
      <c r="Q64" s="36">
        <f t="shared" si="14"/>
        <v>0</v>
      </c>
      <c r="R64" s="36">
        <f t="shared" si="15"/>
        <v>0</v>
      </c>
      <c r="S64" s="36">
        <f t="shared" si="16"/>
        <v>0</v>
      </c>
      <c r="T64" s="36">
        <f t="shared" si="17"/>
        <v>0</v>
      </c>
      <c r="U64" s="36">
        <f t="shared" si="18"/>
        <v>0</v>
      </c>
      <c r="V64" s="4">
        <f t="shared" si="19"/>
        <v>0</v>
      </c>
      <c r="W64" s="19">
        <f t="shared" si="20"/>
        <v>0</v>
      </c>
      <c r="X64" s="4" t="str">
        <f t="shared" si="21"/>
        <v/>
      </c>
    </row>
    <row r="65" spans="1:24" x14ac:dyDescent="0.2">
      <c r="A65" s="32" t="s">
        <v>169</v>
      </c>
      <c r="B65" s="33" t="s">
        <v>168</v>
      </c>
      <c r="C65" s="28"/>
      <c r="D65" s="28"/>
      <c r="E65" s="26"/>
      <c r="F65" s="27"/>
      <c r="G65" s="26"/>
      <c r="H65" s="26"/>
      <c r="I65" s="26"/>
      <c r="J65" s="26"/>
      <c r="K65" s="26"/>
      <c r="L65" s="26"/>
      <c r="M65" s="26"/>
      <c r="N65" s="12"/>
      <c r="O65" s="4" t="str">
        <f t="shared" si="12"/>
        <v/>
      </c>
      <c r="P65" s="4" t="str">
        <f t="shared" si="13"/>
        <v/>
      </c>
      <c r="Q65" s="36">
        <f t="shared" si="14"/>
        <v>0</v>
      </c>
      <c r="R65" s="36">
        <f t="shared" si="15"/>
        <v>0</v>
      </c>
      <c r="S65" s="36">
        <f t="shared" si="16"/>
        <v>0</v>
      </c>
      <c r="T65" s="36">
        <f t="shared" si="17"/>
        <v>0</v>
      </c>
      <c r="U65" s="36">
        <f t="shared" si="18"/>
        <v>0</v>
      </c>
      <c r="V65" s="4">
        <f t="shared" si="19"/>
        <v>0</v>
      </c>
      <c r="W65" s="19">
        <f t="shared" si="20"/>
        <v>0</v>
      </c>
      <c r="X65" s="4" t="str">
        <f t="shared" si="21"/>
        <v/>
      </c>
    </row>
    <row r="66" spans="1:24" x14ac:dyDescent="0.2">
      <c r="A66" s="32" t="s">
        <v>88</v>
      </c>
      <c r="B66" s="33" t="s">
        <v>116</v>
      </c>
      <c r="C66" s="28"/>
      <c r="D66" s="28"/>
      <c r="E66" s="26">
        <v>1249</v>
      </c>
      <c r="F66" s="26">
        <v>1142</v>
      </c>
      <c r="G66" s="26">
        <v>1365</v>
      </c>
      <c r="H66" s="27">
        <v>1334</v>
      </c>
      <c r="I66" s="27">
        <v>1232</v>
      </c>
      <c r="J66" s="27"/>
      <c r="K66" s="26">
        <v>1179</v>
      </c>
      <c r="L66" s="26"/>
      <c r="M66" s="26"/>
      <c r="N66" s="12"/>
      <c r="O66" s="4">
        <f t="shared" ref="O66:O85" si="22">IF(SUM(E66:M66)=0,"",AVERAGE(E66:M66))</f>
        <v>1250.1666666666667</v>
      </c>
      <c r="P66" s="4">
        <f t="shared" ref="P66:P85" si="23">IF(O66="","",O66/6)</f>
        <v>208.36111111111111</v>
      </c>
      <c r="Q66" s="36">
        <f t="shared" ref="Q66:Q85" si="24">IF(ISERROR(MAX(E66:M66))=TRUE,0,MAX(E66:M66))</f>
        <v>1365</v>
      </c>
      <c r="R66" s="36">
        <f t="shared" ref="R66:R85" si="25">IF(ISERROR(LARGE($E66:$M66,2))=TRUE,0,LARGE($E66:$M66,2))</f>
        <v>1334</v>
      </c>
      <c r="S66" s="36">
        <f t="shared" ref="S66:S85" si="26">IF(ISERROR(LARGE($E66:$M66,3))=TRUE,0,LARGE($E66:$M66,3))</f>
        <v>1249</v>
      </c>
      <c r="T66" s="36">
        <f t="shared" ref="T66:T85" si="27">IF(ISERROR(LARGE($E66:$M66,4))=TRUE,0,LARGE($E66:$M66,4))</f>
        <v>1232</v>
      </c>
      <c r="U66" s="36">
        <f t="shared" ref="U66:U85" si="28">IF(ISERROR(LARGE($E66:$M66,5))=TRUE,0,LARGE($E66:$M66,5))</f>
        <v>1179</v>
      </c>
      <c r="V66" s="4">
        <f t="shared" ref="V66:V85" si="29">IF(T66&gt;0,AVERAGE(Q66:U66)/6,0)</f>
        <v>211.96666666666667</v>
      </c>
      <c r="W66" s="19">
        <f t="shared" ref="W66:W85" si="30">IF(N66="",MAX(P66,V66),0)</f>
        <v>211.96666666666667</v>
      </c>
      <c r="X66" s="4">
        <f t="shared" si="21"/>
        <v>3.6055555555555543</v>
      </c>
    </row>
    <row r="67" spans="1:24" x14ac:dyDescent="0.2">
      <c r="A67" s="32" t="s">
        <v>56</v>
      </c>
      <c r="B67" s="33" t="s">
        <v>0</v>
      </c>
      <c r="C67" s="28"/>
      <c r="D67" s="28"/>
      <c r="E67" s="26"/>
      <c r="F67" s="27"/>
      <c r="G67" s="26"/>
      <c r="H67" s="26"/>
      <c r="I67" s="26"/>
      <c r="J67" s="26"/>
      <c r="K67" s="26"/>
      <c r="L67" s="26"/>
      <c r="M67" s="26"/>
      <c r="N67" s="12"/>
      <c r="O67" s="4" t="str">
        <f t="shared" si="22"/>
        <v/>
      </c>
      <c r="P67" s="4" t="str">
        <f t="shared" si="23"/>
        <v/>
      </c>
      <c r="Q67" s="36">
        <f t="shared" si="24"/>
        <v>0</v>
      </c>
      <c r="R67" s="36">
        <f t="shared" si="25"/>
        <v>0</v>
      </c>
      <c r="S67" s="36">
        <f t="shared" si="26"/>
        <v>0</v>
      </c>
      <c r="T67" s="36">
        <f t="shared" si="27"/>
        <v>0</v>
      </c>
      <c r="U67" s="36">
        <f t="shared" si="28"/>
        <v>0</v>
      </c>
      <c r="V67" s="4">
        <f t="shared" si="29"/>
        <v>0</v>
      </c>
      <c r="W67" s="19">
        <f t="shared" si="30"/>
        <v>0</v>
      </c>
      <c r="X67" s="4" t="str">
        <f t="shared" si="21"/>
        <v/>
      </c>
    </row>
    <row r="68" spans="1:24" x14ac:dyDescent="0.2">
      <c r="A68" s="32" t="s">
        <v>67</v>
      </c>
      <c r="B68" s="33" t="s">
        <v>147</v>
      </c>
      <c r="C68" s="28"/>
      <c r="D68" s="28"/>
      <c r="E68" s="26">
        <v>1099</v>
      </c>
      <c r="F68" s="27">
        <v>1200</v>
      </c>
      <c r="G68" s="26">
        <v>1215</v>
      </c>
      <c r="H68" s="27">
        <v>1216</v>
      </c>
      <c r="I68" s="27"/>
      <c r="J68" s="27">
        <v>1291</v>
      </c>
      <c r="K68" s="26">
        <v>1245</v>
      </c>
      <c r="L68" s="26"/>
      <c r="M68" s="26"/>
      <c r="N68" s="12"/>
      <c r="O68" s="4">
        <f t="shared" si="22"/>
        <v>1211</v>
      </c>
      <c r="P68" s="4">
        <f t="shared" si="23"/>
        <v>201.83333333333334</v>
      </c>
      <c r="Q68" s="36">
        <f t="shared" si="24"/>
        <v>1291</v>
      </c>
      <c r="R68" s="36">
        <f t="shared" si="25"/>
        <v>1245</v>
      </c>
      <c r="S68" s="36">
        <f t="shared" si="26"/>
        <v>1216</v>
      </c>
      <c r="T68" s="36">
        <f t="shared" si="27"/>
        <v>1215</v>
      </c>
      <c r="U68" s="36">
        <f t="shared" si="28"/>
        <v>1200</v>
      </c>
      <c r="V68" s="4">
        <f t="shared" si="29"/>
        <v>205.56666666666669</v>
      </c>
      <c r="W68" s="19">
        <f t="shared" si="30"/>
        <v>205.56666666666669</v>
      </c>
      <c r="X68" s="4">
        <f t="shared" si="21"/>
        <v>3.7333333333333485</v>
      </c>
    </row>
    <row r="69" spans="1:24" x14ac:dyDescent="0.2">
      <c r="A69" s="32" t="s">
        <v>51</v>
      </c>
      <c r="B69" s="33" t="s">
        <v>33</v>
      </c>
      <c r="C69" s="28"/>
      <c r="D69" s="28"/>
      <c r="E69" s="26"/>
      <c r="F69" s="26"/>
      <c r="G69" s="26"/>
      <c r="H69" s="27"/>
      <c r="I69" s="27"/>
      <c r="J69" s="27"/>
      <c r="K69" s="26"/>
      <c r="L69" s="26"/>
      <c r="M69" s="26"/>
      <c r="O69" s="4" t="str">
        <f t="shared" si="22"/>
        <v/>
      </c>
      <c r="P69" s="4" t="str">
        <f t="shared" si="23"/>
        <v/>
      </c>
      <c r="Q69" s="36">
        <f t="shared" si="24"/>
        <v>0</v>
      </c>
      <c r="R69" s="36">
        <f t="shared" si="25"/>
        <v>0</v>
      </c>
      <c r="S69" s="36">
        <f t="shared" si="26"/>
        <v>0</v>
      </c>
      <c r="T69" s="36">
        <f t="shared" si="27"/>
        <v>0</v>
      </c>
      <c r="U69" s="36">
        <f t="shared" si="28"/>
        <v>0</v>
      </c>
      <c r="V69" s="4">
        <f t="shared" si="29"/>
        <v>0</v>
      </c>
      <c r="W69" s="19">
        <f t="shared" si="30"/>
        <v>0</v>
      </c>
      <c r="X69" s="4" t="str">
        <f t="shared" si="21"/>
        <v/>
      </c>
    </row>
    <row r="70" spans="1:24" x14ac:dyDescent="0.2">
      <c r="A70" s="32" t="s">
        <v>75</v>
      </c>
      <c r="B70" s="33" t="s">
        <v>116</v>
      </c>
      <c r="C70" s="28"/>
      <c r="D70" s="28"/>
      <c r="E70" s="26"/>
      <c r="F70" s="27"/>
      <c r="G70" s="26"/>
      <c r="H70" s="27"/>
      <c r="I70" s="30"/>
      <c r="J70" s="27"/>
      <c r="K70" s="27"/>
      <c r="L70" s="26"/>
      <c r="M70" s="26"/>
      <c r="N70" s="12"/>
      <c r="O70" s="4" t="str">
        <f t="shared" si="22"/>
        <v/>
      </c>
      <c r="P70" s="4" t="str">
        <f t="shared" si="23"/>
        <v/>
      </c>
      <c r="Q70" s="36">
        <f t="shared" si="24"/>
        <v>0</v>
      </c>
      <c r="R70" s="36">
        <f t="shared" si="25"/>
        <v>0</v>
      </c>
      <c r="S70" s="36">
        <f t="shared" si="26"/>
        <v>0</v>
      </c>
      <c r="T70" s="36">
        <f t="shared" si="27"/>
        <v>0</v>
      </c>
      <c r="U70" s="36">
        <f t="shared" si="28"/>
        <v>0</v>
      </c>
      <c r="V70" s="4">
        <f t="shared" si="29"/>
        <v>0</v>
      </c>
      <c r="W70" s="19">
        <f t="shared" si="30"/>
        <v>0</v>
      </c>
      <c r="X70" s="4" t="str">
        <f t="shared" si="21"/>
        <v/>
      </c>
    </row>
    <row r="71" spans="1:24" x14ac:dyDescent="0.2">
      <c r="A71" s="32" t="s">
        <v>139</v>
      </c>
      <c r="B71" s="33" t="s">
        <v>140</v>
      </c>
      <c r="C71" s="39"/>
      <c r="D71" s="28"/>
      <c r="E71" s="26"/>
      <c r="F71" s="26"/>
      <c r="G71" s="26"/>
      <c r="H71" s="26"/>
      <c r="I71" s="26"/>
      <c r="J71" s="26"/>
      <c r="K71" s="26"/>
      <c r="L71" s="26"/>
      <c r="M71" s="26"/>
      <c r="O71" s="4" t="str">
        <f t="shared" si="22"/>
        <v/>
      </c>
      <c r="P71" s="4" t="str">
        <f t="shared" si="23"/>
        <v/>
      </c>
      <c r="Q71" s="36">
        <f t="shared" si="24"/>
        <v>0</v>
      </c>
      <c r="R71" s="36">
        <f t="shared" si="25"/>
        <v>0</v>
      </c>
      <c r="S71" s="36">
        <f t="shared" si="26"/>
        <v>0</v>
      </c>
      <c r="T71" s="36">
        <f t="shared" si="27"/>
        <v>0</v>
      </c>
      <c r="U71" s="36">
        <f t="shared" si="28"/>
        <v>0</v>
      </c>
      <c r="V71" s="4">
        <f t="shared" si="29"/>
        <v>0</v>
      </c>
      <c r="W71" s="19">
        <f t="shared" si="30"/>
        <v>0</v>
      </c>
      <c r="X71" s="4" t="str">
        <f t="shared" si="21"/>
        <v/>
      </c>
    </row>
    <row r="72" spans="1:24" x14ac:dyDescent="0.2">
      <c r="A72" s="32" t="s">
        <v>142</v>
      </c>
      <c r="B72" s="33" t="s">
        <v>32</v>
      </c>
      <c r="C72" s="39"/>
      <c r="D72" s="28"/>
      <c r="E72" s="26"/>
      <c r="F72" s="26"/>
      <c r="G72" s="26"/>
      <c r="H72" s="26"/>
      <c r="I72" s="26"/>
      <c r="J72" s="26"/>
      <c r="K72" s="26"/>
      <c r="L72" s="26"/>
      <c r="M72" s="26"/>
      <c r="O72" s="4" t="str">
        <f t="shared" si="22"/>
        <v/>
      </c>
      <c r="P72" s="4" t="str">
        <f t="shared" si="23"/>
        <v/>
      </c>
      <c r="Q72" s="36">
        <f t="shared" si="24"/>
        <v>0</v>
      </c>
      <c r="R72" s="36">
        <f t="shared" si="25"/>
        <v>0</v>
      </c>
      <c r="S72" s="36">
        <f t="shared" si="26"/>
        <v>0</v>
      </c>
      <c r="T72" s="36">
        <f t="shared" si="27"/>
        <v>0</v>
      </c>
      <c r="U72" s="36">
        <f t="shared" si="28"/>
        <v>0</v>
      </c>
      <c r="V72" s="4">
        <f t="shared" si="29"/>
        <v>0</v>
      </c>
      <c r="W72" s="19">
        <f t="shared" si="30"/>
        <v>0</v>
      </c>
      <c r="X72" s="4" t="str">
        <f t="shared" si="21"/>
        <v/>
      </c>
    </row>
    <row r="73" spans="1:24" x14ac:dyDescent="0.2">
      <c r="A73" s="32" t="s">
        <v>89</v>
      </c>
      <c r="B73" s="33" t="s">
        <v>25</v>
      </c>
      <c r="C73" s="28"/>
      <c r="D73" s="28"/>
      <c r="E73" s="26"/>
      <c r="F73" s="27"/>
      <c r="G73" s="26"/>
      <c r="H73" s="27"/>
      <c r="I73" s="27"/>
      <c r="J73" s="27"/>
      <c r="K73" s="26"/>
      <c r="L73" s="26"/>
      <c r="M73" s="26"/>
      <c r="N73" s="12"/>
      <c r="O73" s="4" t="str">
        <f t="shared" si="22"/>
        <v/>
      </c>
      <c r="P73" s="4" t="str">
        <f t="shared" si="23"/>
        <v/>
      </c>
      <c r="Q73" s="36">
        <f t="shared" si="24"/>
        <v>0</v>
      </c>
      <c r="R73" s="36">
        <f t="shared" si="25"/>
        <v>0</v>
      </c>
      <c r="S73" s="36">
        <f t="shared" si="26"/>
        <v>0</v>
      </c>
      <c r="T73" s="36">
        <f t="shared" si="27"/>
        <v>0</v>
      </c>
      <c r="U73" s="36">
        <f t="shared" si="28"/>
        <v>0</v>
      </c>
      <c r="V73" s="4">
        <f t="shared" si="29"/>
        <v>0</v>
      </c>
      <c r="W73" s="19">
        <f t="shared" si="30"/>
        <v>0</v>
      </c>
      <c r="X73" s="4" t="str">
        <f t="shared" si="21"/>
        <v/>
      </c>
    </row>
    <row r="74" spans="1:24" x14ac:dyDescent="0.2">
      <c r="A74" s="32" t="s">
        <v>130</v>
      </c>
      <c r="B74" s="33" t="s">
        <v>107</v>
      </c>
      <c r="C74" s="28"/>
      <c r="D74" s="28"/>
      <c r="E74" s="26"/>
      <c r="F74" s="27"/>
      <c r="G74" s="27"/>
      <c r="H74" s="27"/>
      <c r="I74" s="27"/>
      <c r="J74" s="27"/>
      <c r="K74" s="26"/>
      <c r="L74" s="26"/>
      <c r="M74" s="26"/>
      <c r="O74" s="4" t="str">
        <f t="shared" si="22"/>
        <v/>
      </c>
      <c r="P74" s="4" t="str">
        <f t="shared" si="23"/>
        <v/>
      </c>
      <c r="Q74" s="36">
        <f t="shared" si="24"/>
        <v>0</v>
      </c>
      <c r="R74" s="36">
        <f t="shared" si="25"/>
        <v>0</v>
      </c>
      <c r="S74" s="36">
        <f t="shared" si="26"/>
        <v>0</v>
      </c>
      <c r="T74" s="36">
        <f t="shared" si="27"/>
        <v>0</v>
      </c>
      <c r="U74" s="36">
        <f t="shared" si="28"/>
        <v>0</v>
      </c>
      <c r="V74" s="4">
        <f t="shared" si="29"/>
        <v>0</v>
      </c>
      <c r="W74" s="19">
        <f t="shared" si="30"/>
        <v>0</v>
      </c>
      <c r="X74" s="4" t="str">
        <f t="shared" si="21"/>
        <v/>
      </c>
    </row>
    <row r="75" spans="1:24" x14ac:dyDescent="0.2">
      <c r="A75" s="32" t="s">
        <v>55</v>
      </c>
      <c r="B75" s="33" t="s">
        <v>22</v>
      </c>
      <c r="C75" s="28"/>
      <c r="D75" s="28"/>
      <c r="E75" s="26"/>
      <c r="F75" s="27"/>
      <c r="G75" s="26"/>
      <c r="H75" s="26"/>
      <c r="I75" s="26"/>
      <c r="J75" s="26"/>
      <c r="K75" s="26"/>
      <c r="L75" s="26"/>
      <c r="M75" s="26"/>
      <c r="N75" s="12"/>
      <c r="O75" s="4" t="str">
        <f t="shared" si="22"/>
        <v/>
      </c>
      <c r="P75" s="4" t="str">
        <f t="shared" si="23"/>
        <v/>
      </c>
      <c r="Q75" s="36">
        <f t="shared" si="24"/>
        <v>0</v>
      </c>
      <c r="R75" s="36">
        <f t="shared" si="25"/>
        <v>0</v>
      </c>
      <c r="S75" s="36">
        <f t="shared" si="26"/>
        <v>0</v>
      </c>
      <c r="T75" s="36">
        <f t="shared" si="27"/>
        <v>0</v>
      </c>
      <c r="U75" s="36">
        <f t="shared" si="28"/>
        <v>0</v>
      </c>
      <c r="V75" s="4">
        <f t="shared" si="29"/>
        <v>0</v>
      </c>
      <c r="W75" s="19">
        <f t="shared" si="30"/>
        <v>0</v>
      </c>
      <c r="X75" s="4" t="str">
        <f t="shared" si="21"/>
        <v/>
      </c>
    </row>
    <row r="76" spans="1:24" x14ac:dyDescent="0.2">
      <c r="A76" s="34" t="s">
        <v>58</v>
      </c>
      <c r="B76" s="33" t="s">
        <v>115</v>
      </c>
      <c r="C76" s="28"/>
      <c r="D76" s="28"/>
      <c r="E76" s="26"/>
      <c r="F76" s="26"/>
      <c r="G76" s="26"/>
      <c r="H76" s="26"/>
      <c r="I76" s="26"/>
      <c r="J76" s="26"/>
      <c r="K76" s="26"/>
      <c r="L76" s="26"/>
      <c r="M76" s="26"/>
      <c r="N76" s="12"/>
      <c r="O76" s="4" t="str">
        <f t="shared" si="22"/>
        <v/>
      </c>
      <c r="P76" s="4" t="str">
        <f t="shared" si="23"/>
        <v/>
      </c>
      <c r="Q76" s="36">
        <f t="shared" si="24"/>
        <v>0</v>
      </c>
      <c r="R76" s="36">
        <f t="shared" si="25"/>
        <v>0</v>
      </c>
      <c r="S76" s="36">
        <f t="shared" si="26"/>
        <v>0</v>
      </c>
      <c r="T76" s="36">
        <f t="shared" si="27"/>
        <v>0</v>
      </c>
      <c r="U76" s="36">
        <f t="shared" si="28"/>
        <v>0</v>
      </c>
      <c r="V76" s="4">
        <f t="shared" si="29"/>
        <v>0</v>
      </c>
      <c r="W76" s="19">
        <f t="shared" si="30"/>
        <v>0</v>
      </c>
      <c r="X76" s="4" t="str">
        <f t="shared" si="21"/>
        <v/>
      </c>
    </row>
    <row r="77" spans="1:24" x14ac:dyDescent="0.2">
      <c r="A77" s="32" t="s">
        <v>80</v>
      </c>
      <c r="B77" s="33" t="s">
        <v>107</v>
      </c>
      <c r="C77" s="28"/>
      <c r="D77" s="28"/>
      <c r="E77" s="27"/>
      <c r="F77" s="26"/>
      <c r="G77" s="26"/>
      <c r="H77" s="26"/>
      <c r="I77" s="27"/>
      <c r="J77" s="27"/>
      <c r="K77" s="26"/>
      <c r="L77" s="26"/>
      <c r="M77" s="26"/>
      <c r="N77" s="12"/>
      <c r="O77" s="4" t="str">
        <f t="shared" si="22"/>
        <v/>
      </c>
      <c r="P77" s="4" t="str">
        <f t="shared" si="23"/>
        <v/>
      </c>
      <c r="Q77" s="36">
        <f t="shared" si="24"/>
        <v>0</v>
      </c>
      <c r="R77" s="36">
        <f t="shared" si="25"/>
        <v>0</v>
      </c>
      <c r="S77" s="36">
        <f t="shared" si="26"/>
        <v>0</v>
      </c>
      <c r="T77" s="36">
        <f t="shared" si="27"/>
        <v>0</v>
      </c>
      <c r="U77" s="36">
        <f t="shared" si="28"/>
        <v>0</v>
      </c>
      <c r="V77" s="4">
        <f t="shared" si="29"/>
        <v>0</v>
      </c>
      <c r="W77" s="19">
        <f t="shared" si="30"/>
        <v>0</v>
      </c>
      <c r="X77" s="4" t="str">
        <f t="shared" si="21"/>
        <v/>
      </c>
    </row>
    <row r="78" spans="1:24" x14ac:dyDescent="0.2">
      <c r="A78" s="32" t="s">
        <v>85</v>
      </c>
      <c r="B78" s="33" t="s">
        <v>25</v>
      </c>
      <c r="C78" s="28"/>
      <c r="D78" s="28"/>
      <c r="E78" s="26"/>
      <c r="F78" s="26"/>
      <c r="G78" s="26"/>
      <c r="H78" s="26"/>
      <c r="I78" s="26"/>
      <c r="J78" s="26"/>
      <c r="K78" s="26"/>
      <c r="L78" s="26"/>
      <c r="M78" s="26"/>
      <c r="N78" s="12"/>
      <c r="O78" s="4" t="str">
        <f t="shared" si="22"/>
        <v/>
      </c>
      <c r="P78" s="4" t="str">
        <f t="shared" si="23"/>
        <v/>
      </c>
      <c r="Q78" s="36">
        <f t="shared" si="24"/>
        <v>0</v>
      </c>
      <c r="R78" s="36">
        <f t="shared" si="25"/>
        <v>0</v>
      </c>
      <c r="S78" s="36">
        <f t="shared" si="26"/>
        <v>0</v>
      </c>
      <c r="T78" s="36">
        <f t="shared" si="27"/>
        <v>0</v>
      </c>
      <c r="U78" s="36">
        <f t="shared" si="28"/>
        <v>0</v>
      </c>
      <c r="V78" s="4">
        <f t="shared" si="29"/>
        <v>0</v>
      </c>
      <c r="W78" s="19">
        <f t="shared" si="30"/>
        <v>0</v>
      </c>
      <c r="X78" s="4" t="str">
        <f t="shared" si="21"/>
        <v/>
      </c>
    </row>
    <row r="79" spans="1:24" x14ac:dyDescent="0.2">
      <c r="A79" s="32" t="s">
        <v>79</v>
      </c>
      <c r="B79" s="33" t="s">
        <v>111</v>
      </c>
      <c r="C79" s="28"/>
      <c r="D79" s="28"/>
      <c r="E79" s="27"/>
      <c r="F79" s="27"/>
      <c r="G79" s="26"/>
      <c r="H79" s="26"/>
      <c r="I79" s="26"/>
      <c r="J79" s="26"/>
      <c r="K79" s="27"/>
      <c r="L79" s="27"/>
      <c r="M79" s="26"/>
      <c r="O79" s="4" t="str">
        <f t="shared" si="22"/>
        <v/>
      </c>
      <c r="P79" s="4" t="str">
        <f t="shared" si="23"/>
        <v/>
      </c>
      <c r="Q79" s="36">
        <f t="shared" si="24"/>
        <v>0</v>
      </c>
      <c r="R79" s="36">
        <f t="shared" si="25"/>
        <v>0</v>
      </c>
      <c r="S79" s="36">
        <f t="shared" si="26"/>
        <v>0</v>
      </c>
      <c r="T79" s="36">
        <f t="shared" si="27"/>
        <v>0</v>
      </c>
      <c r="U79" s="36">
        <f t="shared" si="28"/>
        <v>0</v>
      </c>
      <c r="V79" s="4">
        <f t="shared" si="29"/>
        <v>0</v>
      </c>
      <c r="W79" s="19">
        <f t="shared" si="30"/>
        <v>0</v>
      </c>
      <c r="X79" s="4" t="str">
        <f t="shared" si="21"/>
        <v/>
      </c>
    </row>
    <row r="80" spans="1:24" x14ac:dyDescent="0.2">
      <c r="A80" s="32" t="s">
        <v>57</v>
      </c>
      <c r="B80" s="33" t="s">
        <v>0</v>
      </c>
      <c r="C80" s="28"/>
      <c r="D80" s="28"/>
      <c r="E80" s="26">
        <v>1124</v>
      </c>
      <c r="F80" s="27"/>
      <c r="G80" s="26">
        <v>1171</v>
      </c>
      <c r="H80" s="27"/>
      <c r="I80" s="27">
        <v>1033</v>
      </c>
      <c r="J80" s="26">
        <v>1070</v>
      </c>
      <c r="K80" s="26">
        <v>1072</v>
      </c>
      <c r="L80" s="26"/>
      <c r="M80" s="21"/>
      <c r="N80" s="12"/>
      <c r="O80" s="4">
        <f t="shared" si="22"/>
        <v>1094</v>
      </c>
      <c r="P80" s="4">
        <f t="shared" si="23"/>
        <v>182.33333333333334</v>
      </c>
      <c r="Q80" s="36">
        <f t="shared" si="24"/>
        <v>1171</v>
      </c>
      <c r="R80" s="36">
        <f t="shared" si="25"/>
        <v>1124</v>
      </c>
      <c r="S80" s="36">
        <f t="shared" si="26"/>
        <v>1072</v>
      </c>
      <c r="T80" s="36">
        <f t="shared" si="27"/>
        <v>1070</v>
      </c>
      <c r="U80" s="36">
        <f t="shared" si="28"/>
        <v>1033</v>
      </c>
      <c r="V80" s="4">
        <f t="shared" si="29"/>
        <v>182.33333333333334</v>
      </c>
      <c r="W80" s="19">
        <f t="shared" si="30"/>
        <v>182.33333333333334</v>
      </c>
      <c r="X80" s="4">
        <f t="shared" si="21"/>
        <v>0</v>
      </c>
    </row>
    <row r="81" spans="1:24" x14ac:dyDescent="0.2">
      <c r="A81" s="32" t="s">
        <v>63</v>
      </c>
      <c r="B81" s="33" t="s">
        <v>111</v>
      </c>
      <c r="C81" s="28"/>
      <c r="D81" s="28"/>
      <c r="E81" s="27"/>
      <c r="F81" s="26"/>
      <c r="G81" s="26"/>
      <c r="H81" s="27"/>
      <c r="I81" s="27"/>
      <c r="J81" s="26"/>
      <c r="K81" s="26"/>
      <c r="L81" s="26"/>
      <c r="M81" s="21"/>
      <c r="N81" s="12"/>
      <c r="O81" s="4" t="str">
        <f t="shared" si="22"/>
        <v/>
      </c>
      <c r="P81" s="4" t="str">
        <f t="shared" si="23"/>
        <v/>
      </c>
      <c r="Q81" s="36">
        <f t="shared" si="24"/>
        <v>0</v>
      </c>
      <c r="R81" s="36">
        <f t="shared" si="25"/>
        <v>0</v>
      </c>
      <c r="S81" s="36">
        <f t="shared" si="26"/>
        <v>0</v>
      </c>
      <c r="T81" s="36">
        <f t="shared" si="27"/>
        <v>0</v>
      </c>
      <c r="U81" s="36">
        <f t="shared" si="28"/>
        <v>0</v>
      </c>
      <c r="V81" s="4">
        <f t="shared" si="29"/>
        <v>0</v>
      </c>
      <c r="W81" s="19">
        <f t="shared" si="30"/>
        <v>0</v>
      </c>
      <c r="X81" s="4" t="str">
        <f t="shared" si="21"/>
        <v/>
      </c>
    </row>
    <row r="82" spans="1:24" x14ac:dyDescent="0.2">
      <c r="A82" s="32" t="s">
        <v>93</v>
      </c>
      <c r="B82" s="33" t="s">
        <v>112</v>
      </c>
      <c r="C82" s="28"/>
      <c r="D82" s="28"/>
      <c r="E82" s="26"/>
      <c r="F82" s="27"/>
      <c r="G82" s="26"/>
      <c r="H82" s="26"/>
      <c r="I82" s="27"/>
      <c r="J82" s="27"/>
      <c r="K82" s="26"/>
      <c r="L82" s="26"/>
      <c r="M82" s="21"/>
      <c r="N82" s="12"/>
      <c r="O82" s="4" t="str">
        <f t="shared" si="22"/>
        <v/>
      </c>
      <c r="P82" s="4" t="str">
        <f t="shared" si="23"/>
        <v/>
      </c>
      <c r="Q82" s="36">
        <f t="shared" si="24"/>
        <v>0</v>
      </c>
      <c r="R82" s="36">
        <f t="shared" si="25"/>
        <v>0</v>
      </c>
      <c r="S82" s="36">
        <f t="shared" si="26"/>
        <v>0</v>
      </c>
      <c r="T82" s="36">
        <f t="shared" si="27"/>
        <v>0</v>
      </c>
      <c r="U82" s="36">
        <f t="shared" si="28"/>
        <v>0</v>
      </c>
      <c r="V82" s="4">
        <f t="shared" si="29"/>
        <v>0</v>
      </c>
      <c r="W82" s="19">
        <f t="shared" si="30"/>
        <v>0</v>
      </c>
      <c r="X82" s="4" t="str">
        <f t="shared" si="21"/>
        <v/>
      </c>
    </row>
    <row r="83" spans="1:24" x14ac:dyDescent="0.2">
      <c r="A83" s="34" t="s">
        <v>36</v>
      </c>
      <c r="B83" s="33" t="s">
        <v>112</v>
      </c>
      <c r="C83" s="28"/>
      <c r="D83" s="28"/>
      <c r="E83" s="27"/>
      <c r="F83" s="27"/>
      <c r="G83" s="27"/>
      <c r="H83" s="27"/>
      <c r="I83" s="27"/>
      <c r="J83" s="27"/>
      <c r="K83" s="27"/>
      <c r="L83" s="27"/>
      <c r="M83" s="21"/>
      <c r="O83" s="4" t="str">
        <f t="shared" si="22"/>
        <v/>
      </c>
      <c r="P83" s="4" t="str">
        <f t="shared" si="23"/>
        <v/>
      </c>
      <c r="Q83" s="36">
        <f t="shared" si="24"/>
        <v>0</v>
      </c>
      <c r="R83" s="36">
        <f t="shared" si="25"/>
        <v>0</v>
      </c>
      <c r="S83" s="36">
        <f t="shared" si="26"/>
        <v>0</v>
      </c>
      <c r="T83" s="36">
        <f t="shared" si="27"/>
        <v>0</v>
      </c>
      <c r="U83" s="36">
        <f t="shared" si="28"/>
        <v>0</v>
      </c>
      <c r="V83" s="4">
        <f t="shared" si="29"/>
        <v>0</v>
      </c>
      <c r="W83" s="19">
        <f t="shared" si="30"/>
        <v>0</v>
      </c>
      <c r="X83" s="4"/>
    </row>
    <row r="84" spans="1:24" x14ac:dyDescent="0.2">
      <c r="A84" s="32" t="s">
        <v>138</v>
      </c>
      <c r="B84" s="33" t="s">
        <v>113</v>
      </c>
      <c r="C84" s="39"/>
      <c r="D84" s="28"/>
      <c r="E84" s="26"/>
      <c r="F84" s="26"/>
      <c r="G84" s="26"/>
      <c r="H84" s="26"/>
      <c r="I84" s="26"/>
      <c r="J84" s="26"/>
      <c r="K84" s="26"/>
      <c r="L84" s="26"/>
      <c r="M84" s="18"/>
      <c r="N84" s="12"/>
      <c r="O84" s="4" t="str">
        <f t="shared" si="22"/>
        <v/>
      </c>
      <c r="P84" s="4" t="str">
        <f t="shared" si="23"/>
        <v/>
      </c>
      <c r="Q84" s="36">
        <f t="shared" si="24"/>
        <v>0</v>
      </c>
      <c r="R84" s="36">
        <f t="shared" si="25"/>
        <v>0</v>
      </c>
      <c r="S84" s="36">
        <f t="shared" si="26"/>
        <v>0</v>
      </c>
      <c r="T84" s="36">
        <f t="shared" si="27"/>
        <v>0</v>
      </c>
      <c r="U84" s="36">
        <f t="shared" si="28"/>
        <v>0</v>
      </c>
      <c r="V84" s="4">
        <f t="shared" si="29"/>
        <v>0</v>
      </c>
      <c r="W84" s="19">
        <f t="shared" si="30"/>
        <v>0</v>
      </c>
      <c r="X84" s="4" t="str">
        <f>IF(W84=0,"",W84-P84)</f>
        <v/>
      </c>
    </row>
    <row r="85" spans="1:24" x14ac:dyDescent="0.2">
      <c r="A85" s="32" t="s">
        <v>128</v>
      </c>
      <c r="B85" s="33" t="s">
        <v>127</v>
      </c>
      <c r="C85" s="28"/>
      <c r="D85" s="28"/>
      <c r="E85" s="26"/>
      <c r="F85" s="27"/>
      <c r="G85" s="27"/>
      <c r="H85" s="27"/>
      <c r="I85" s="27"/>
      <c r="J85" s="27"/>
      <c r="K85" s="26"/>
      <c r="L85" s="26"/>
      <c r="M85" s="21"/>
      <c r="N85" s="12"/>
      <c r="O85" s="4" t="str">
        <f t="shared" si="22"/>
        <v/>
      </c>
      <c r="P85" s="4" t="str">
        <f t="shared" si="23"/>
        <v/>
      </c>
      <c r="Q85" s="36">
        <f t="shared" si="24"/>
        <v>0</v>
      </c>
      <c r="R85" s="36">
        <f t="shared" si="25"/>
        <v>0</v>
      </c>
      <c r="S85" s="36">
        <f t="shared" si="26"/>
        <v>0</v>
      </c>
      <c r="T85" s="36">
        <f t="shared" si="27"/>
        <v>0</v>
      </c>
      <c r="U85" s="36">
        <f t="shared" si="28"/>
        <v>0</v>
      </c>
      <c r="V85" s="4">
        <f t="shared" si="29"/>
        <v>0</v>
      </c>
      <c r="W85" s="19">
        <f t="shared" si="30"/>
        <v>0</v>
      </c>
      <c r="X85" s="4" t="str">
        <f>IF(W85=0,"",W85-P85)</f>
        <v/>
      </c>
    </row>
    <row r="86" spans="1:24" x14ac:dyDescent="0.2">
      <c r="C86" s="39"/>
      <c r="D86" s="28"/>
      <c r="E86" s="26"/>
      <c r="F86" s="26"/>
      <c r="G86" s="26"/>
      <c r="H86" s="26"/>
      <c r="I86" s="26"/>
      <c r="J86" s="26"/>
      <c r="K86" s="26"/>
      <c r="L86" s="26"/>
    </row>
  </sheetData>
  <sortState xmlns:xlrd2="http://schemas.microsoft.com/office/spreadsheetml/2017/richdata2" ref="A2:L85">
    <sortCondition ref="A2"/>
  </sortState>
  <phoneticPr fontId="0" type="noConversion"/>
  <pageMargins left="0.19685039370078741" right="0.19685039370078741" top="0.39370078740157483" bottom="0.39370078740157483" header="0.51181102362204722" footer="0.51181102362204722"/>
  <pageSetup paperSize="9" orientation="landscape" horizontalDpi="4294967293" verticalDpi="4294967293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69"/>
  <sheetViews>
    <sheetView topLeftCell="A5" zoomScaleNormal="100" zoomScalePageLayoutView="90" workbookViewId="0">
      <selection activeCell="I23" sqref="I23"/>
    </sheetView>
  </sheetViews>
  <sheetFormatPr baseColWidth="10" defaultRowHeight="12.75" x14ac:dyDescent="0.2"/>
  <cols>
    <col min="1" max="1" width="21.85546875" customWidth="1"/>
    <col min="2" max="2" width="20.42578125" customWidth="1"/>
    <col min="3" max="3" width="8.42578125" hidden="1" customWidth="1"/>
    <col min="4" max="4" width="4" hidden="1" customWidth="1"/>
    <col min="5" max="5" width="9.42578125" style="22" customWidth="1"/>
    <col min="6" max="6" width="8.85546875" style="22" customWidth="1"/>
    <col min="7" max="7" width="9.42578125" style="22" customWidth="1"/>
    <col min="8" max="8" width="10" style="22" customWidth="1"/>
    <col min="9" max="9" width="9" style="22" customWidth="1"/>
    <col min="10" max="10" width="8.85546875" style="22" customWidth="1"/>
    <col min="11" max="11" width="8.7109375" style="22" customWidth="1"/>
    <col min="12" max="12" width="10" style="22" customWidth="1"/>
    <col min="13" max="13" width="9.140625" hidden="1" customWidth="1"/>
    <col min="14" max="14" width="6.85546875" customWidth="1"/>
    <col min="15" max="16" width="9.42578125" customWidth="1"/>
    <col min="17" max="20" width="5.42578125" bestFit="1" customWidth="1"/>
    <col min="21" max="21" width="5.42578125" customWidth="1"/>
    <col min="22" max="22" width="9" customWidth="1"/>
    <col min="23" max="23" width="10.28515625" customWidth="1"/>
  </cols>
  <sheetData>
    <row r="1" spans="1:24" s="1" customFormat="1" ht="39" x14ac:dyDescent="0.25">
      <c r="A1" s="58" t="s">
        <v>2</v>
      </c>
      <c r="B1" s="58" t="s">
        <v>3</v>
      </c>
      <c r="C1" s="58" t="s">
        <v>9</v>
      </c>
      <c r="D1" s="59" t="s">
        <v>4</v>
      </c>
      <c r="E1" s="57" t="s">
        <v>30</v>
      </c>
      <c r="F1" s="57" t="s">
        <v>30</v>
      </c>
      <c r="G1" s="57" t="s">
        <v>30</v>
      </c>
      <c r="H1" s="57" t="s">
        <v>153</v>
      </c>
      <c r="I1" s="57" t="s">
        <v>30</v>
      </c>
      <c r="J1" s="38" t="s">
        <v>30</v>
      </c>
      <c r="K1" s="57" t="s">
        <v>30</v>
      </c>
      <c r="L1" s="37" t="s">
        <v>29</v>
      </c>
      <c r="M1" s="38" t="s">
        <v>29</v>
      </c>
      <c r="N1" s="1" t="s">
        <v>15</v>
      </c>
      <c r="O1" s="14" t="s">
        <v>11</v>
      </c>
      <c r="P1" s="14" t="s">
        <v>12</v>
      </c>
      <c r="Q1" s="1" t="s">
        <v>5</v>
      </c>
      <c r="R1" s="1" t="s">
        <v>6</v>
      </c>
      <c r="S1" s="1" t="s">
        <v>7</v>
      </c>
      <c r="T1" s="1" t="s">
        <v>8</v>
      </c>
      <c r="U1" s="1" t="s">
        <v>13</v>
      </c>
      <c r="V1" s="3" t="s">
        <v>14</v>
      </c>
      <c r="W1" s="14" t="s">
        <v>28</v>
      </c>
      <c r="X1" s="1" t="s">
        <v>10</v>
      </c>
    </row>
    <row r="2" spans="1:24" x14ac:dyDescent="0.2">
      <c r="A2" s="32" t="s">
        <v>105</v>
      </c>
      <c r="B2" s="33" t="s">
        <v>19</v>
      </c>
      <c r="C2" s="28"/>
      <c r="D2" s="28"/>
      <c r="E2" s="27"/>
      <c r="F2" s="26"/>
      <c r="G2" s="26"/>
      <c r="H2" s="26"/>
      <c r="I2" s="26"/>
      <c r="J2" s="26"/>
      <c r="K2" s="26"/>
      <c r="L2" s="26"/>
      <c r="M2" s="28"/>
      <c r="N2" s="13"/>
      <c r="O2" s="4" t="str">
        <f t="shared" ref="O2:O31" si="0">IF(SUM(E2:M2)=0,"",AVERAGE(E2:M2))</f>
        <v/>
      </c>
      <c r="P2" s="4" t="str">
        <f t="shared" ref="P2:P31" si="1">IF(O2="","",O2/6)</f>
        <v/>
      </c>
      <c r="Q2">
        <f t="shared" ref="Q2:Q31" si="2">IF(ISERROR(MAX(E2:M2))=TRUE,0,MAX(E2:M2))</f>
        <v>0</v>
      </c>
      <c r="R2">
        <f t="shared" ref="R2:R31" si="3">IF(ISERROR(LARGE($E2:$M2,2))=TRUE,0,LARGE($E2:$M2,2))</f>
        <v>0</v>
      </c>
      <c r="S2">
        <f t="shared" ref="S2:S31" si="4">IF(ISERROR(LARGE($E2:$M2,3))=TRUE,0,LARGE($E2:$M2,3))</f>
        <v>0</v>
      </c>
      <c r="T2">
        <f t="shared" ref="T2:T31" si="5">IF(ISERROR(LARGE($E2:$M2,4))=TRUE,0,LARGE($E2:$M2,4))</f>
        <v>0</v>
      </c>
      <c r="U2">
        <f t="shared" ref="U2:U31" si="6">IF(ISERROR(LARGE($E2:$M2,5))=TRUE,0,LARGE($E2:$M2,5))</f>
        <v>0</v>
      </c>
      <c r="V2" s="4">
        <f t="shared" ref="V2:V31" si="7">IF(T2&gt;0,AVERAGE(Q2:U2)/6,0)</f>
        <v>0</v>
      </c>
      <c r="W2" s="4">
        <f t="shared" ref="W2:W31" si="8">IF(N2="",MAX(P2,V2),0)</f>
        <v>0</v>
      </c>
      <c r="X2" s="4" t="str">
        <f>IF(W2=0,"",W2-P2)</f>
        <v/>
      </c>
    </row>
    <row r="3" spans="1:24" x14ac:dyDescent="0.2">
      <c r="A3" s="32" t="s">
        <v>95</v>
      </c>
      <c r="B3" s="33" t="s">
        <v>1</v>
      </c>
      <c r="C3" s="28"/>
      <c r="D3" s="28"/>
      <c r="E3" s="26"/>
      <c r="F3" s="26"/>
      <c r="G3" s="26"/>
      <c r="H3" s="26"/>
      <c r="I3" s="26"/>
      <c r="J3" s="26"/>
      <c r="K3" s="26"/>
      <c r="L3" s="26"/>
      <c r="M3" s="28"/>
      <c r="N3" s="13"/>
      <c r="O3" s="4" t="str">
        <f t="shared" si="0"/>
        <v/>
      </c>
      <c r="P3" s="4" t="str">
        <f t="shared" si="1"/>
        <v/>
      </c>
      <c r="Q3">
        <f t="shared" si="2"/>
        <v>0</v>
      </c>
      <c r="R3">
        <f t="shared" si="3"/>
        <v>0</v>
      </c>
      <c r="S3">
        <f t="shared" si="4"/>
        <v>0</v>
      </c>
      <c r="T3">
        <f t="shared" si="5"/>
        <v>0</v>
      </c>
      <c r="U3">
        <f t="shared" si="6"/>
        <v>0</v>
      </c>
      <c r="V3" s="4">
        <f t="shared" si="7"/>
        <v>0</v>
      </c>
      <c r="W3" s="4">
        <f t="shared" si="8"/>
        <v>0</v>
      </c>
      <c r="X3" s="4" t="str">
        <f>IF(W3=0,"",W3-P3)</f>
        <v/>
      </c>
    </row>
    <row r="4" spans="1:24" x14ac:dyDescent="0.2">
      <c r="A4" s="32" t="s">
        <v>94</v>
      </c>
      <c r="B4" s="33" t="s">
        <v>135</v>
      </c>
      <c r="C4" s="28"/>
      <c r="D4" s="28"/>
      <c r="E4" s="26"/>
      <c r="F4" s="26"/>
      <c r="G4" s="27"/>
      <c r="H4" s="27"/>
      <c r="I4" s="27"/>
      <c r="J4" s="27"/>
      <c r="K4" s="27"/>
      <c r="L4" s="27"/>
      <c r="M4" s="28"/>
      <c r="N4" s="13"/>
      <c r="O4" s="4" t="str">
        <f t="shared" si="0"/>
        <v/>
      </c>
      <c r="P4" s="4" t="str">
        <f t="shared" si="1"/>
        <v/>
      </c>
      <c r="Q4">
        <f t="shared" si="2"/>
        <v>0</v>
      </c>
      <c r="R4">
        <f t="shared" si="3"/>
        <v>0</v>
      </c>
      <c r="S4">
        <f t="shared" si="4"/>
        <v>0</v>
      </c>
      <c r="T4">
        <f t="shared" si="5"/>
        <v>0</v>
      </c>
      <c r="U4">
        <f t="shared" si="6"/>
        <v>0</v>
      </c>
      <c r="V4" s="4">
        <f t="shared" si="7"/>
        <v>0</v>
      </c>
      <c r="W4" s="4">
        <f t="shared" si="8"/>
        <v>0</v>
      </c>
      <c r="X4" s="4" t="str">
        <f>IF(W4=0,"",W4-P4)</f>
        <v/>
      </c>
    </row>
    <row r="5" spans="1:24" x14ac:dyDescent="0.2">
      <c r="A5" s="32" t="s">
        <v>160</v>
      </c>
      <c r="B5" s="33" t="s">
        <v>19</v>
      </c>
      <c r="C5" s="35"/>
      <c r="D5" s="28"/>
      <c r="E5" s="26"/>
      <c r="F5" s="26"/>
      <c r="G5" s="26"/>
      <c r="H5" s="27"/>
      <c r="I5" s="27"/>
      <c r="J5" s="27"/>
      <c r="K5" s="27"/>
      <c r="L5" s="27"/>
      <c r="M5" s="28"/>
      <c r="O5" s="4" t="str">
        <f t="shared" si="0"/>
        <v/>
      </c>
      <c r="P5" s="4" t="str">
        <f t="shared" si="1"/>
        <v/>
      </c>
      <c r="Q5">
        <f t="shared" si="2"/>
        <v>0</v>
      </c>
      <c r="R5">
        <f t="shared" si="3"/>
        <v>0</v>
      </c>
      <c r="S5">
        <f t="shared" si="4"/>
        <v>0</v>
      </c>
      <c r="T5">
        <f t="shared" si="5"/>
        <v>0</v>
      </c>
      <c r="U5">
        <f t="shared" si="6"/>
        <v>0</v>
      </c>
      <c r="V5" s="4">
        <f t="shared" si="7"/>
        <v>0</v>
      </c>
      <c r="W5" s="4">
        <f t="shared" si="8"/>
        <v>0</v>
      </c>
    </row>
    <row r="6" spans="1:24" s="9" customFormat="1" x14ac:dyDescent="0.2">
      <c r="A6" s="32" t="s">
        <v>156</v>
      </c>
      <c r="B6" s="33" t="s">
        <v>155</v>
      </c>
      <c r="C6" s="35"/>
      <c r="D6" s="28"/>
      <c r="E6" s="26">
        <v>684</v>
      </c>
      <c r="F6" s="26">
        <v>736</v>
      </c>
      <c r="G6" s="26">
        <v>762</v>
      </c>
      <c r="H6" s="27">
        <v>744</v>
      </c>
      <c r="I6" s="27">
        <v>771</v>
      </c>
      <c r="J6" s="27">
        <v>807</v>
      </c>
      <c r="K6" s="27">
        <v>815</v>
      </c>
      <c r="L6" s="27"/>
      <c r="M6" s="28"/>
      <c r="N6" s="13"/>
      <c r="O6" s="4">
        <f t="shared" si="0"/>
        <v>759.85714285714289</v>
      </c>
      <c r="P6" s="4">
        <f t="shared" si="1"/>
        <v>126.64285714285715</v>
      </c>
      <c r="Q6">
        <f t="shared" si="2"/>
        <v>815</v>
      </c>
      <c r="R6">
        <f t="shared" si="3"/>
        <v>807</v>
      </c>
      <c r="S6">
        <f t="shared" si="4"/>
        <v>771</v>
      </c>
      <c r="T6">
        <f t="shared" si="5"/>
        <v>762</v>
      </c>
      <c r="U6">
        <f t="shared" si="6"/>
        <v>744</v>
      </c>
      <c r="V6" s="4">
        <f t="shared" si="7"/>
        <v>129.96666666666667</v>
      </c>
      <c r="W6" s="4">
        <f t="shared" si="8"/>
        <v>129.96666666666667</v>
      </c>
      <c r="X6" s="4">
        <f t="shared" ref="X6:X11" si="9">IF(W6=0,"",W6-P6)</f>
        <v>3.3238095238095156</v>
      </c>
    </row>
    <row r="7" spans="1:24" x14ac:dyDescent="0.2">
      <c r="A7" s="32" t="s">
        <v>97</v>
      </c>
      <c r="B7" s="33" t="s">
        <v>1</v>
      </c>
      <c r="C7" s="28"/>
      <c r="D7" s="28"/>
      <c r="E7" s="26"/>
      <c r="F7" s="26"/>
      <c r="G7" s="26"/>
      <c r="H7" s="26"/>
      <c r="I7" s="26"/>
      <c r="J7" s="26"/>
      <c r="K7" s="26"/>
      <c r="L7" s="26"/>
      <c r="M7" s="28"/>
      <c r="N7" s="13"/>
      <c r="O7" s="4" t="str">
        <f t="shared" si="0"/>
        <v/>
      </c>
      <c r="P7" s="4" t="str">
        <f t="shared" si="1"/>
        <v/>
      </c>
      <c r="Q7">
        <f t="shared" si="2"/>
        <v>0</v>
      </c>
      <c r="R7">
        <f t="shared" si="3"/>
        <v>0</v>
      </c>
      <c r="S7">
        <f t="shared" si="4"/>
        <v>0</v>
      </c>
      <c r="T7">
        <f t="shared" si="5"/>
        <v>0</v>
      </c>
      <c r="U7">
        <f t="shared" si="6"/>
        <v>0</v>
      </c>
      <c r="V7" s="4">
        <f t="shared" si="7"/>
        <v>0</v>
      </c>
      <c r="W7" s="4">
        <f t="shared" si="8"/>
        <v>0</v>
      </c>
      <c r="X7" s="4" t="str">
        <f t="shared" si="9"/>
        <v/>
      </c>
    </row>
    <row r="8" spans="1:24" x14ac:dyDescent="0.2">
      <c r="A8" s="32" t="s">
        <v>151</v>
      </c>
      <c r="B8" s="33" t="s">
        <v>116</v>
      </c>
      <c r="C8" s="28"/>
      <c r="D8" s="28"/>
      <c r="E8" s="26"/>
      <c r="F8" s="26">
        <v>1194</v>
      </c>
      <c r="G8" s="27">
        <v>1041</v>
      </c>
      <c r="H8" s="27">
        <v>1097</v>
      </c>
      <c r="I8" s="27">
        <v>1098</v>
      </c>
      <c r="J8" s="27"/>
      <c r="K8" s="27">
        <v>1151</v>
      </c>
      <c r="L8" s="27"/>
      <c r="M8" s="28"/>
      <c r="N8" s="13"/>
      <c r="O8" s="4">
        <f t="shared" si="0"/>
        <v>1116.2</v>
      </c>
      <c r="P8" s="4">
        <f t="shared" si="1"/>
        <v>186.03333333333333</v>
      </c>
      <c r="Q8">
        <f t="shared" si="2"/>
        <v>1194</v>
      </c>
      <c r="R8">
        <f t="shared" si="3"/>
        <v>1151</v>
      </c>
      <c r="S8">
        <f t="shared" si="4"/>
        <v>1098</v>
      </c>
      <c r="T8">
        <f t="shared" si="5"/>
        <v>1097</v>
      </c>
      <c r="U8">
        <f t="shared" si="6"/>
        <v>1041</v>
      </c>
      <c r="V8" s="4">
        <f t="shared" si="7"/>
        <v>186.03333333333333</v>
      </c>
      <c r="W8" s="4">
        <f t="shared" si="8"/>
        <v>186.03333333333333</v>
      </c>
      <c r="X8" s="4">
        <f t="shared" si="9"/>
        <v>0</v>
      </c>
    </row>
    <row r="9" spans="1:24" x14ac:dyDescent="0.2">
      <c r="A9" s="32" t="s">
        <v>154</v>
      </c>
      <c r="B9" s="33" t="s">
        <v>155</v>
      </c>
      <c r="C9" s="28"/>
      <c r="D9" s="28"/>
      <c r="E9" s="26">
        <v>1026</v>
      </c>
      <c r="F9" s="26">
        <v>943</v>
      </c>
      <c r="G9" s="26">
        <v>1069</v>
      </c>
      <c r="H9" s="26">
        <v>1136</v>
      </c>
      <c r="I9" s="26">
        <v>1014</v>
      </c>
      <c r="J9" s="26">
        <v>1143</v>
      </c>
      <c r="K9" s="26">
        <v>1087</v>
      </c>
      <c r="L9" s="26"/>
      <c r="M9" s="28"/>
      <c r="N9" s="13"/>
      <c r="O9" s="4">
        <f t="shared" si="0"/>
        <v>1059.7142857142858</v>
      </c>
      <c r="P9" s="4">
        <f t="shared" si="1"/>
        <v>176.61904761904762</v>
      </c>
      <c r="Q9">
        <f t="shared" si="2"/>
        <v>1143</v>
      </c>
      <c r="R9">
        <f t="shared" si="3"/>
        <v>1136</v>
      </c>
      <c r="S9">
        <f t="shared" si="4"/>
        <v>1087</v>
      </c>
      <c r="T9">
        <f t="shared" si="5"/>
        <v>1069</v>
      </c>
      <c r="U9">
        <f t="shared" si="6"/>
        <v>1026</v>
      </c>
      <c r="V9" s="4">
        <f t="shared" si="7"/>
        <v>182.03333333333333</v>
      </c>
      <c r="W9" s="4">
        <f t="shared" si="8"/>
        <v>182.03333333333333</v>
      </c>
      <c r="X9" s="4">
        <f t="shared" si="9"/>
        <v>5.414285714285711</v>
      </c>
    </row>
    <row r="10" spans="1:24" x14ac:dyDescent="0.2">
      <c r="A10" s="32" t="s">
        <v>166</v>
      </c>
      <c r="B10" s="33" t="s">
        <v>0</v>
      </c>
      <c r="C10" s="28"/>
      <c r="D10" s="28"/>
      <c r="E10" s="26"/>
      <c r="F10" s="26"/>
      <c r="G10" s="26"/>
      <c r="H10" s="26"/>
      <c r="I10" s="26"/>
      <c r="J10" s="26"/>
      <c r="K10" s="26"/>
      <c r="L10" s="26"/>
      <c r="M10" s="28"/>
      <c r="N10" s="13"/>
      <c r="O10" s="4" t="str">
        <f t="shared" si="0"/>
        <v/>
      </c>
      <c r="P10" s="4" t="str">
        <f t="shared" si="1"/>
        <v/>
      </c>
      <c r="Q10">
        <f t="shared" si="2"/>
        <v>0</v>
      </c>
      <c r="R10">
        <f t="shared" si="3"/>
        <v>0</v>
      </c>
      <c r="S10">
        <f t="shared" si="4"/>
        <v>0</v>
      </c>
      <c r="T10">
        <f t="shared" si="5"/>
        <v>0</v>
      </c>
      <c r="U10">
        <f t="shared" si="6"/>
        <v>0</v>
      </c>
      <c r="V10" s="4">
        <f t="shared" si="7"/>
        <v>0</v>
      </c>
      <c r="W10" s="4">
        <f t="shared" si="8"/>
        <v>0</v>
      </c>
      <c r="X10" s="4" t="str">
        <f t="shared" si="9"/>
        <v/>
      </c>
    </row>
    <row r="11" spans="1:24" x14ac:dyDescent="0.2">
      <c r="A11" s="32" t="s">
        <v>106</v>
      </c>
      <c r="B11" s="33" t="s">
        <v>25</v>
      </c>
      <c r="C11" s="28"/>
      <c r="D11" s="28"/>
      <c r="E11" s="26"/>
      <c r="F11" s="26"/>
      <c r="G11" s="27"/>
      <c r="H11" s="27"/>
      <c r="I11" s="27"/>
      <c r="J11" s="27"/>
      <c r="K11" s="27"/>
      <c r="L11" s="26"/>
      <c r="M11" s="28"/>
      <c r="O11" s="4" t="str">
        <f t="shared" si="0"/>
        <v/>
      </c>
      <c r="P11" s="4" t="str">
        <f t="shared" si="1"/>
        <v/>
      </c>
      <c r="Q11">
        <f t="shared" si="2"/>
        <v>0</v>
      </c>
      <c r="R11">
        <f t="shared" si="3"/>
        <v>0</v>
      </c>
      <c r="S11">
        <f t="shared" si="4"/>
        <v>0</v>
      </c>
      <c r="T11">
        <f t="shared" si="5"/>
        <v>0</v>
      </c>
      <c r="U11">
        <f t="shared" si="6"/>
        <v>0</v>
      </c>
      <c r="V11" s="4">
        <f t="shared" si="7"/>
        <v>0</v>
      </c>
      <c r="W11" s="4">
        <f t="shared" si="8"/>
        <v>0</v>
      </c>
      <c r="X11" s="4" t="str">
        <f t="shared" si="9"/>
        <v/>
      </c>
    </row>
    <row r="12" spans="1:24" x14ac:dyDescent="0.2">
      <c r="A12" s="32" t="s">
        <v>161</v>
      </c>
      <c r="B12" s="33" t="s">
        <v>155</v>
      </c>
      <c r="C12" s="35"/>
      <c r="D12" s="28"/>
      <c r="E12" s="26">
        <v>595</v>
      </c>
      <c r="F12" s="26">
        <v>696</v>
      </c>
      <c r="G12" s="26">
        <v>651</v>
      </c>
      <c r="H12" s="27">
        <v>571</v>
      </c>
      <c r="I12" s="27">
        <v>675</v>
      </c>
      <c r="J12" s="27">
        <v>651</v>
      </c>
      <c r="K12" s="27"/>
      <c r="L12" s="27"/>
      <c r="M12" s="28"/>
      <c r="O12" s="4">
        <f t="shared" si="0"/>
        <v>639.83333333333337</v>
      </c>
      <c r="P12" s="4">
        <f t="shared" si="1"/>
        <v>106.6388888888889</v>
      </c>
      <c r="Q12">
        <f t="shared" si="2"/>
        <v>696</v>
      </c>
      <c r="R12">
        <f t="shared" si="3"/>
        <v>675</v>
      </c>
      <c r="S12">
        <f t="shared" si="4"/>
        <v>651</v>
      </c>
      <c r="T12">
        <f t="shared" si="5"/>
        <v>651</v>
      </c>
      <c r="U12">
        <f t="shared" si="6"/>
        <v>595</v>
      </c>
      <c r="V12" s="4">
        <f t="shared" si="7"/>
        <v>108.93333333333334</v>
      </c>
      <c r="W12" s="4">
        <f t="shared" si="8"/>
        <v>108.93333333333334</v>
      </c>
    </row>
    <row r="13" spans="1:24" x14ac:dyDescent="0.2">
      <c r="A13" s="32" t="s">
        <v>101</v>
      </c>
      <c r="B13" s="33" t="s">
        <v>19</v>
      </c>
      <c r="C13" s="28"/>
      <c r="D13" s="28"/>
      <c r="E13" s="27"/>
      <c r="F13" s="26"/>
      <c r="G13" s="26"/>
      <c r="H13" s="26"/>
      <c r="I13" s="26"/>
      <c r="J13" s="26"/>
      <c r="K13" s="26"/>
      <c r="L13" s="26"/>
      <c r="M13" s="28"/>
      <c r="O13" s="4" t="str">
        <f t="shared" si="0"/>
        <v/>
      </c>
      <c r="P13" s="4" t="str">
        <f t="shared" si="1"/>
        <v/>
      </c>
      <c r="Q13">
        <f t="shared" si="2"/>
        <v>0</v>
      </c>
      <c r="R13">
        <f t="shared" si="3"/>
        <v>0</v>
      </c>
      <c r="S13">
        <f t="shared" si="4"/>
        <v>0</v>
      </c>
      <c r="T13">
        <f t="shared" si="5"/>
        <v>0</v>
      </c>
      <c r="U13">
        <f t="shared" si="6"/>
        <v>0</v>
      </c>
      <c r="V13" s="4">
        <f t="shared" si="7"/>
        <v>0</v>
      </c>
      <c r="W13" s="4">
        <f t="shared" si="8"/>
        <v>0</v>
      </c>
      <c r="X13" s="4" t="str">
        <f t="shared" ref="X13:X28" si="10">IF(W13=0,"",W13-P13)</f>
        <v/>
      </c>
    </row>
    <row r="14" spans="1:24" x14ac:dyDescent="0.2">
      <c r="A14" s="32" t="s">
        <v>162</v>
      </c>
      <c r="B14" s="33" t="s">
        <v>21</v>
      </c>
      <c r="C14" s="28"/>
      <c r="D14" s="28"/>
      <c r="E14" s="27"/>
      <c r="F14" s="26"/>
      <c r="G14" s="26"/>
      <c r="H14" s="27"/>
      <c r="I14" s="27"/>
      <c r="J14" s="27"/>
      <c r="K14" s="27"/>
      <c r="L14" s="27"/>
      <c r="M14" s="28"/>
      <c r="O14" s="4" t="str">
        <f t="shared" si="0"/>
        <v/>
      </c>
      <c r="P14" s="4" t="str">
        <f t="shared" si="1"/>
        <v/>
      </c>
      <c r="Q14">
        <f t="shared" si="2"/>
        <v>0</v>
      </c>
      <c r="R14">
        <f t="shared" si="3"/>
        <v>0</v>
      </c>
      <c r="S14">
        <f t="shared" si="4"/>
        <v>0</v>
      </c>
      <c r="T14">
        <f t="shared" si="5"/>
        <v>0</v>
      </c>
      <c r="U14">
        <f t="shared" si="6"/>
        <v>0</v>
      </c>
      <c r="V14" s="4">
        <f t="shared" si="7"/>
        <v>0</v>
      </c>
      <c r="W14" s="4">
        <f t="shared" si="8"/>
        <v>0</v>
      </c>
      <c r="X14" s="4" t="str">
        <f t="shared" si="10"/>
        <v/>
      </c>
    </row>
    <row r="15" spans="1:24" x14ac:dyDescent="0.2">
      <c r="A15" s="32" t="s">
        <v>143</v>
      </c>
      <c r="B15" s="33" t="s">
        <v>115</v>
      </c>
      <c r="C15" s="35"/>
      <c r="D15" s="28"/>
      <c r="E15" s="26"/>
      <c r="F15" s="26"/>
      <c r="G15" s="26"/>
      <c r="H15" s="27"/>
      <c r="I15" s="27"/>
      <c r="J15" s="27"/>
      <c r="K15" s="27"/>
      <c r="L15" s="27"/>
      <c r="M15" s="28"/>
      <c r="O15" s="4" t="str">
        <f t="shared" si="0"/>
        <v/>
      </c>
      <c r="P15" s="4" t="str">
        <f t="shared" si="1"/>
        <v/>
      </c>
      <c r="Q15">
        <f t="shared" si="2"/>
        <v>0</v>
      </c>
      <c r="R15">
        <f t="shared" si="3"/>
        <v>0</v>
      </c>
      <c r="S15">
        <f t="shared" si="4"/>
        <v>0</v>
      </c>
      <c r="T15">
        <f t="shared" si="5"/>
        <v>0</v>
      </c>
      <c r="U15">
        <f t="shared" si="6"/>
        <v>0</v>
      </c>
      <c r="V15" s="4">
        <f t="shared" si="7"/>
        <v>0</v>
      </c>
      <c r="W15" s="4">
        <f t="shared" si="8"/>
        <v>0</v>
      </c>
      <c r="X15" s="4" t="str">
        <f t="shared" si="10"/>
        <v/>
      </c>
    </row>
    <row r="16" spans="1:24" x14ac:dyDescent="0.2">
      <c r="A16" s="32" t="s">
        <v>157</v>
      </c>
      <c r="B16" s="33" t="s">
        <v>155</v>
      </c>
      <c r="C16" s="35"/>
      <c r="D16" s="28"/>
      <c r="E16" s="26">
        <v>744</v>
      </c>
      <c r="F16" s="26">
        <v>900</v>
      </c>
      <c r="G16" s="26">
        <v>895</v>
      </c>
      <c r="H16" s="27">
        <v>1031</v>
      </c>
      <c r="I16" s="27">
        <v>1024</v>
      </c>
      <c r="J16" s="27">
        <v>944</v>
      </c>
      <c r="K16" s="27">
        <v>952</v>
      </c>
      <c r="L16" s="27"/>
      <c r="M16" s="28"/>
      <c r="O16" s="4">
        <f t="shared" si="0"/>
        <v>927.14285714285711</v>
      </c>
      <c r="P16" s="4">
        <f t="shared" si="1"/>
        <v>154.52380952380952</v>
      </c>
      <c r="Q16">
        <f t="shared" si="2"/>
        <v>1031</v>
      </c>
      <c r="R16">
        <f t="shared" si="3"/>
        <v>1024</v>
      </c>
      <c r="S16">
        <f t="shared" si="4"/>
        <v>952</v>
      </c>
      <c r="T16">
        <f t="shared" si="5"/>
        <v>944</v>
      </c>
      <c r="U16">
        <f t="shared" si="6"/>
        <v>900</v>
      </c>
      <c r="V16" s="4">
        <f t="shared" si="7"/>
        <v>161.70000000000002</v>
      </c>
      <c r="W16" s="4">
        <f t="shared" si="8"/>
        <v>161.70000000000002</v>
      </c>
      <c r="X16" s="4">
        <f t="shared" si="10"/>
        <v>7.1761904761904987</v>
      </c>
    </row>
    <row r="17" spans="1:24" x14ac:dyDescent="0.2">
      <c r="A17" s="32" t="s">
        <v>133</v>
      </c>
      <c r="B17" s="33" t="s">
        <v>0</v>
      </c>
      <c r="C17" s="35"/>
      <c r="D17" s="28"/>
      <c r="E17" s="26">
        <v>912</v>
      </c>
      <c r="F17" s="26">
        <v>1002</v>
      </c>
      <c r="G17" s="26">
        <v>1027</v>
      </c>
      <c r="H17" s="27">
        <v>900</v>
      </c>
      <c r="I17" s="27">
        <v>1022</v>
      </c>
      <c r="J17" s="27">
        <v>965</v>
      </c>
      <c r="K17" s="27">
        <v>1035</v>
      </c>
      <c r="L17" s="27"/>
      <c r="M17" s="28"/>
      <c r="O17" s="4">
        <f t="shared" si="0"/>
        <v>980.42857142857144</v>
      </c>
      <c r="P17" s="4">
        <f t="shared" si="1"/>
        <v>163.4047619047619</v>
      </c>
      <c r="Q17">
        <f t="shared" si="2"/>
        <v>1035</v>
      </c>
      <c r="R17">
        <f t="shared" si="3"/>
        <v>1027</v>
      </c>
      <c r="S17">
        <f t="shared" si="4"/>
        <v>1022</v>
      </c>
      <c r="T17">
        <f t="shared" si="5"/>
        <v>1002</v>
      </c>
      <c r="U17">
        <f t="shared" si="6"/>
        <v>965</v>
      </c>
      <c r="V17" s="4">
        <f t="shared" si="7"/>
        <v>168.36666666666667</v>
      </c>
      <c r="W17" s="4">
        <f t="shared" si="8"/>
        <v>168.36666666666667</v>
      </c>
      <c r="X17" s="4">
        <f t="shared" si="10"/>
        <v>4.9619047619047763</v>
      </c>
    </row>
    <row r="18" spans="1:24" x14ac:dyDescent="0.2">
      <c r="A18" s="32" t="s">
        <v>123</v>
      </c>
      <c r="B18" s="33" t="s">
        <v>21</v>
      </c>
      <c r="C18" s="35"/>
      <c r="D18" s="28"/>
      <c r="E18" s="26"/>
      <c r="F18" s="26"/>
      <c r="G18" s="26"/>
      <c r="H18" s="27"/>
      <c r="I18" s="27"/>
      <c r="J18" s="27"/>
      <c r="K18" s="27"/>
      <c r="L18" s="27"/>
      <c r="M18" s="28"/>
      <c r="O18" s="4" t="str">
        <f t="shared" si="0"/>
        <v/>
      </c>
      <c r="P18" s="4" t="str">
        <f t="shared" si="1"/>
        <v/>
      </c>
      <c r="Q18">
        <f t="shared" si="2"/>
        <v>0</v>
      </c>
      <c r="R18">
        <f t="shared" si="3"/>
        <v>0</v>
      </c>
      <c r="S18">
        <f t="shared" si="4"/>
        <v>0</v>
      </c>
      <c r="T18">
        <f t="shared" si="5"/>
        <v>0</v>
      </c>
      <c r="U18">
        <f t="shared" si="6"/>
        <v>0</v>
      </c>
      <c r="V18" s="4">
        <f t="shared" si="7"/>
        <v>0</v>
      </c>
      <c r="W18" s="4">
        <f t="shared" si="8"/>
        <v>0</v>
      </c>
      <c r="X18" s="4" t="str">
        <f t="shared" si="10"/>
        <v/>
      </c>
    </row>
    <row r="19" spans="1:24" x14ac:dyDescent="0.2">
      <c r="A19" s="32" t="s">
        <v>122</v>
      </c>
      <c r="B19" s="33" t="s">
        <v>21</v>
      </c>
      <c r="C19" s="35"/>
      <c r="D19" s="28"/>
      <c r="E19" s="26"/>
      <c r="F19" s="26"/>
      <c r="G19" s="26"/>
      <c r="H19" s="27"/>
      <c r="I19" s="27"/>
      <c r="J19" s="27"/>
      <c r="K19" s="27"/>
      <c r="L19" s="27"/>
      <c r="M19" s="28"/>
      <c r="N19" s="13"/>
      <c r="O19" s="4" t="str">
        <f t="shared" si="0"/>
        <v/>
      </c>
      <c r="P19" s="4" t="str">
        <f t="shared" si="1"/>
        <v/>
      </c>
      <c r="Q19">
        <f t="shared" si="2"/>
        <v>0</v>
      </c>
      <c r="R19">
        <f t="shared" si="3"/>
        <v>0</v>
      </c>
      <c r="S19">
        <f t="shared" si="4"/>
        <v>0</v>
      </c>
      <c r="T19">
        <f t="shared" si="5"/>
        <v>0</v>
      </c>
      <c r="U19">
        <f t="shared" si="6"/>
        <v>0</v>
      </c>
      <c r="V19" s="4">
        <f t="shared" si="7"/>
        <v>0</v>
      </c>
      <c r="W19" s="4">
        <f t="shared" si="8"/>
        <v>0</v>
      </c>
      <c r="X19" s="4" t="str">
        <f t="shared" si="10"/>
        <v/>
      </c>
    </row>
    <row r="20" spans="1:24" x14ac:dyDescent="0.2">
      <c r="A20" s="32" t="s">
        <v>124</v>
      </c>
      <c r="B20" s="33" t="s">
        <v>0</v>
      </c>
      <c r="C20" s="35"/>
      <c r="D20" s="28"/>
      <c r="E20" s="26"/>
      <c r="F20" s="26"/>
      <c r="G20" s="26"/>
      <c r="H20" s="27"/>
      <c r="I20" s="27"/>
      <c r="J20" s="27"/>
      <c r="K20" s="27"/>
      <c r="L20" s="27"/>
      <c r="M20" s="28"/>
      <c r="N20" s="13"/>
      <c r="O20" s="4" t="str">
        <f t="shared" si="0"/>
        <v/>
      </c>
      <c r="P20" s="4" t="str">
        <f t="shared" si="1"/>
        <v/>
      </c>
      <c r="Q20">
        <f t="shared" si="2"/>
        <v>0</v>
      </c>
      <c r="R20">
        <f t="shared" si="3"/>
        <v>0</v>
      </c>
      <c r="S20">
        <f t="shared" si="4"/>
        <v>0</v>
      </c>
      <c r="T20">
        <f t="shared" si="5"/>
        <v>0</v>
      </c>
      <c r="U20">
        <f t="shared" si="6"/>
        <v>0</v>
      </c>
      <c r="V20" s="4">
        <f t="shared" si="7"/>
        <v>0</v>
      </c>
      <c r="W20" s="4">
        <f t="shared" si="8"/>
        <v>0</v>
      </c>
      <c r="X20" s="4" t="str">
        <f t="shared" si="10"/>
        <v/>
      </c>
    </row>
    <row r="21" spans="1:24" x14ac:dyDescent="0.2">
      <c r="A21" s="32" t="s">
        <v>102</v>
      </c>
      <c r="B21" s="33" t="s">
        <v>0</v>
      </c>
      <c r="C21" s="28"/>
      <c r="D21" s="28"/>
      <c r="E21" s="26"/>
      <c r="F21" s="26"/>
      <c r="G21" s="27"/>
      <c r="H21" s="27"/>
      <c r="I21" s="27"/>
      <c r="J21" s="27"/>
      <c r="K21" s="27"/>
      <c r="L21" s="26"/>
      <c r="M21" s="28"/>
      <c r="N21" s="13"/>
      <c r="O21" s="4" t="str">
        <f t="shared" si="0"/>
        <v/>
      </c>
      <c r="P21" s="4" t="str">
        <f t="shared" si="1"/>
        <v/>
      </c>
      <c r="Q21">
        <f t="shared" si="2"/>
        <v>0</v>
      </c>
      <c r="R21">
        <f t="shared" si="3"/>
        <v>0</v>
      </c>
      <c r="S21">
        <f t="shared" si="4"/>
        <v>0</v>
      </c>
      <c r="T21">
        <f t="shared" si="5"/>
        <v>0</v>
      </c>
      <c r="U21">
        <f t="shared" si="6"/>
        <v>0</v>
      </c>
      <c r="V21" s="4">
        <f t="shared" si="7"/>
        <v>0</v>
      </c>
      <c r="W21" s="4">
        <f t="shared" si="8"/>
        <v>0</v>
      </c>
      <c r="X21" s="4" t="str">
        <f t="shared" si="10"/>
        <v/>
      </c>
    </row>
    <row r="22" spans="1:24" x14ac:dyDescent="0.2">
      <c r="A22" s="32" t="s">
        <v>96</v>
      </c>
      <c r="B22" s="33" t="s">
        <v>25</v>
      </c>
      <c r="C22" s="28"/>
      <c r="D22" s="28"/>
      <c r="E22" s="26"/>
      <c r="F22" s="26"/>
      <c r="G22" s="26"/>
      <c r="H22" s="27"/>
      <c r="I22" s="27"/>
      <c r="J22" s="27"/>
      <c r="K22" s="27"/>
      <c r="L22" s="27"/>
      <c r="M22" s="28"/>
      <c r="N22" s="13"/>
      <c r="O22" s="4" t="str">
        <f t="shared" si="0"/>
        <v/>
      </c>
      <c r="P22" s="4" t="str">
        <f t="shared" si="1"/>
        <v/>
      </c>
      <c r="Q22">
        <f t="shared" si="2"/>
        <v>0</v>
      </c>
      <c r="R22">
        <f t="shared" si="3"/>
        <v>0</v>
      </c>
      <c r="S22">
        <f t="shared" si="4"/>
        <v>0</v>
      </c>
      <c r="T22">
        <f t="shared" si="5"/>
        <v>0</v>
      </c>
      <c r="U22">
        <f t="shared" si="6"/>
        <v>0</v>
      </c>
      <c r="V22" s="4">
        <f t="shared" si="7"/>
        <v>0</v>
      </c>
      <c r="W22" s="4">
        <f t="shared" si="8"/>
        <v>0</v>
      </c>
      <c r="X22" s="4" t="str">
        <f t="shared" si="10"/>
        <v/>
      </c>
    </row>
    <row r="23" spans="1:24" x14ac:dyDescent="0.2">
      <c r="A23" s="32" t="s">
        <v>134</v>
      </c>
      <c r="B23" s="33" t="s">
        <v>25</v>
      </c>
      <c r="C23" s="35"/>
      <c r="D23" s="28"/>
      <c r="E23" s="26"/>
      <c r="F23" s="26"/>
      <c r="G23" s="26"/>
      <c r="H23" s="27"/>
      <c r="I23" s="27"/>
      <c r="J23" s="27"/>
      <c r="K23" s="27"/>
      <c r="L23" s="27"/>
      <c r="M23" s="28"/>
      <c r="O23" s="4" t="str">
        <f t="shared" si="0"/>
        <v/>
      </c>
      <c r="P23" s="4" t="str">
        <f t="shared" si="1"/>
        <v/>
      </c>
      <c r="Q23">
        <f t="shared" si="2"/>
        <v>0</v>
      </c>
      <c r="R23">
        <f t="shared" si="3"/>
        <v>0</v>
      </c>
      <c r="S23">
        <f t="shared" si="4"/>
        <v>0</v>
      </c>
      <c r="T23">
        <f t="shared" si="5"/>
        <v>0</v>
      </c>
      <c r="U23">
        <f t="shared" si="6"/>
        <v>0</v>
      </c>
      <c r="V23" s="4">
        <f t="shared" si="7"/>
        <v>0</v>
      </c>
      <c r="W23" s="4">
        <f t="shared" si="8"/>
        <v>0</v>
      </c>
      <c r="X23" s="4" t="str">
        <f t="shared" si="10"/>
        <v/>
      </c>
    </row>
    <row r="24" spans="1:24" x14ac:dyDescent="0.2">
      <c r="A24" s="32" t="s">
        <v>158</v>
      </c>
      <c r="B24" s="33" t="s">
        <v>159</v>
      </c>
      <c r="C24" s="28"/>
      <c r="D24" s="28"/>
      <c r="E24" s="27">
        <v>1151</v>
      </c>
      <c r="F24" s="26">
        <v>1108</v>
      </c>
      <c r="G24" s="26">
        <v>1151</v>
      </c>
      <c r="H24" s="26"/>
      <c r="I24" s="26">
        <v>1197</v>
      </c>
      <c r="J24" s="26"/>
      <c r="K24" s="26">
        <v>1083</v>
      </c>
      <c r="L24" s="27"/>
      <c r="M24" s="17"/>
      <c r="N24" s="13"/>
      <c r="O24" s="4">
        <f t="shared" si="0"/>
        <v>1138</v>
      </c>
      <c r="P24" s="4">
        <f t="shared" si="1"/>
        <v>189.66666666666666</v>
      </c>
      <c r="Q24">
        <f t="shared" si="2"/>
        <v>1197</v>
      </c>
      <c r="R24">
        <f t="shared" si="3"/>
        <v>1151</v>
      </c>
      <c r="S24">
        <f t="shared" si="4"/>
        <v>1151</v>
      </c>
      <c r="T24">
        <f t="shared" si="5"/>
        <v>1108</v>
      </c>
      <c r="U24">
        <f t="shared" si="6"/>
        <v>1083</v>
      </c>
      <c r="V24" s="4">
        <f t="shared" si="7"/>
        <v>189.66666666666666</v>
      </c>
      <c r="W24" s="4">
        <f t="shared" si="8"/>
        <v>189.66666666666666</v>
      </c>
      <c r="X24" s="4">
        <f t="shared" si="10"/>
        <v>0</v>
      </c>
    </row>
    <row r="25" spans="1:24" x14ac:dyDescent="0.2">
      <c r="A25" s="32" t="s">
        <v>109</v>
      </c>
      <c r="B25" s="33" t="s">
        <v>115</v>
      </c>
      <c r="C25" s="28"/>
      <c r="D25" s="28"/>
      <c r="E25" s="26"/>
      <c r="F25" s="26"/>
      <c r="G25" s="26"/>
      <c r="H25" s="27"/>
      <c r="I25" s="27"/>
      <c r="J25" s="27"/>
      <c r="K25" s="27"/>
      <c r="L25" s="27"/>
      <c r="M25" s="17"/>
      <c r="O25" s="4" t="str">
        <f t="shared" si="0"/>
        <v/>
      </c>
      <c r="P25" s="4" t="str">
        <f t="shared" si="1"/>
        <v/>
      </c>
      <c r="Q25">
        <f t="shared" si="2"/>
        <v>0</v>
      </c>
      <c r="R25">
        <f t="shared" si="3"/>
        <v>0</v>
      </c>
      <c r="S25">
        <f t="shared" si="4"/>
        <v>0</v>
      </c>
      <c r="T25">
        <f t="shared" si="5"/>
        <v>0</v>
      </c>
      <c r="U25">
        <f t="shared" si="6"/>
        <v>0</v>
      </c>
      <c r="V25" s="4">
        <f t="shared" si="7"/>
        <v>0</v>
      </c>
      <c r="W25" s="4">
        <f t="shared" si="8"/>
        <v>0</v>
      </c>
      <c r="X25" s="4" t="str">
        <f t="shared" si="10"/>
        <v/>
      </c>
    </row>
    <row r="26" spans="1:24" x14ac:dyDescent="0.2">
      <c r="A26" s="32" t="s">
        <v>99</v>
      </c>
      <c r="B26" s="33" t="s">
        <v>0</v>
      </c>
      <c r="C26" s="28"/>
      <c r="D26" s="28"/>
      <c r="E26" s="26"/>
      <c r="F26" s="26"/>
      <c r="G26" s="27"/>
      <c r="H26" s="27"/>
      <c r="I26" s="27"/>
      <c r="J26" s="27"/>
      <c r="K26" s="27"/>
      <c r="L26" s="26"/>
      <c r="M26" s="17"/>
      <c r="O26" s="4" t="str">
        <f t="shared" si="0"/>
        <v/>
      </c>
      <c r="P26" s="4" t="str">
        <f t="shared" si="1"/>
        <v/>
      </c>
      <c r="Q26">
        <f t="shared" si="2"/>
        <v>0</v>
      </c>
      <c r="R26">
        <f t="shared" si="3"/>
        <v>0</v>
      </c>
      <c r="S26">
        <f t="shared" si="4"/>
        <v>0</v>
      </c>
      <c r="T26">
        <f t="shared" si="5"/>
        <v>0</v>
      </c>
      <c r="U26">
        <f t="shared" si="6"/>
        <v>0</v>
      </c>
      <c r="V26" s="4">
        <f t="shared" si="7"/>
        <v>0</v>
      </c>
      <c r="W26" s="4">
        <f t="shared" si="8"/>
        <v>0</v>
      </c>
      <c r="X26" s="4" t="str">
        <f t="shared" si="10"/>
        <v/>
      </c>
    </row>
    <row r="27" spans="1:24" x14ac:dyDescent="0.2">
      <c r="A27" s="32" t="s">
        <v>98</v>
      </c>
      <c r="B27" s="33" t="s">
        <v>0</v>
      </c>
      <c r="C27" s="28"/>
      <c r="D27" s="28"/>
      <c r="E27" s="26"/>
      <c r="F27" s="26"/>
      <c r="G27" s="27"/>
      <c r="H27" s="27"/>
      <c r="I27" s="31"/>
      <c r="J27" s="27"/>
      <c r="K27" s="27"/>
      <c r="L27" s="27"/>
      <c r="M27" s="17"/>
      <c r="N27" s="13"/>
      <c r="O27" s="4" t="str">
        <f t="shared" si="0"/>
        <v/>
      </c>
      <c r="P27" s="4" t="str">
        <f t="shared" si="1"/>
        <v/>
      </c>
      <c r="Q27">
        <f t="shared" si="2"/>
        <v>0</v>
      </c>
      <c r="R27">
        <f t="shared" si="3"/>
        <v>0</v>
      </c>
      <c r="S27">
        <f t="shared" si="4"/>
        <v>0</v>
      </c>
      <c r="T27">
        <f t="shared" si="5"/>
        <v>0</v>
      </c>
      <c r="U27">
        <f t="shared" si="6"/>
        <v>0</v>
      </c>
      <c r="V27" s="4">
        <f t="shared" si="7"/>
        <v>0</v>
      </c>
      <c r="W27" s="4">
        <f t="shared" si="8"/>
        <v>0</v>
      </c>
      <c r="X27" s="4" t="str">
        <f t="shared" si="10"/>
        <v/>
      </c>
    </row>
    <row r="28" spans="1:24" x14ac:dyDescent="0.2">
      <c r="A28" s="32" t="s">
        <v>104</v>
      </c>
      <c r="B28" s="33" t="s">
        <v>0</v>
      </c>
      <c r="C28" s="28"/>
      <c r="D28" s="28"/>
      <c r="E28" s="26"/>
      <c r="F28" s="26"/>
      <c r="G28" s="27"/>
      <c r="H28" s="27"/>
      <c r="I28" s="27"/>
      <c r="J28" s="27"/>
      <c r="K28" s="27"/>
      <c r="L28" s="26"/>
      <c r="M28" s="17"/>
      <c r="O28" s="4" t="str">
        <f t="shared" si="0"/>
        <v/>
      </c>
      <c r="P28" s="4" t="str">
        <f t="shared" si="1"/>
        <v/>
      </c>
      <c r="Q28">
        <f t="shared" si="2"/>
        <v>0</v>
      </c>
      <c r="R28">
        <f t="shared" si="3"/>
        <v>0</v>
      </c>
      <c r="S28">
        <f t="shared" si="4"/>
        <v>0</v>
      </c>
      <c r="T28">
        <f t="shared" si="5"/>
        <v>0</v>
      </c>
      <c r="U28">
        <f t="shared" si="6"/>
        <v>0</v>
      </c>
      <c r="V28" s="4">
        <f t="shared" si="7"/>
        <v>0</v>
      </c>
      <c r="W28" s="4">
        <f t="shared" si="8"/>
        <v>0</v>
      </c>
      <c r="X28" s="4" t="str">
        <f t="shared" si="10"/>
        <v/>
      </c>
    </row>
    <row r="29" spans="1:24" x14ac:dyDescent="0.2">
      <c r="A29" s="32" t="s">
        <v>100</v>
      </c>
      <c r="B29" s="33" t="s">
        <v>19</v>
      </c>
      <c r="C29" s="28"/>
      <c r="D29" s="28"/>
      <c r="E29" s="27"/>
      <c r="F29" s="26"/>
      <c r="G29" s="26"/>
      <c r="H29" s="27"/>
      <c r="I29" s="27"/>
      <c r="J29" s="27"/>
      <c r="K29" s="27"/>
      <c r="L29" s="27"/>
      <c r="M29" s="17"/>
      <c r="O29" s="4" t="str">
        <f t="shared" si="0"/>
        <v/>
      </c>
      <c r="P29" s="4" t="str">
        <f t="shared" si="1"/>
        <v/>
      </c>
      <c r="Q29">
        <f t="shared" si="2"/>
        <v>0</v>
      </c>
      <c r="R29">
        <f t="shared" si="3"/>
        <v>0</v>
      </c>
      <c r="S29">
        <f t="shared" si="4"/>
        <v>0</v>
      </c>
      <c r="T29">
        <f t="shared" si="5"/>
        <v>0</v>
      </c>
      <c r="U29">
        <f t="shared" si="6"/>
        <v>0</v>
      </c>
      <c r="V29" s="4">
        <f t="shared" si="7"/>
        <v>0</v>
      </c>
      <c r="W29" s="4">
        <f t="shared" si="8"/>
        <v>0</v>
      </c>
      <c r="X29" s="4"/>
    </row>
    <row r="30" spans="1:24" x14ac:dyDescent="0.2">
      <c r="A30" s="32" t="s">
        <v>150</v>
      </c>
      <c r="B30" s="33" t="s">
        <v>137</v>
      </c>
      <c r="C30" s="28"/>
      <c r="D30" s="28"/>
      <c r="E30" s="26">
        <v>1073</v>
      </c>
      <c r="F30" s="26">
        <v>1283</v>
      </c>
      <c r="G30" s="26">
        <v>1285</v>
      </c>
      <c r="H30" s="27"/>
      <c r="I30" s="27">
        <v>1122</v>
      </c>
      <c r="J30" s="27"/>
      <c r="K30" s="27">
        <v>1150</v>
      </c>
      <c r="L30" s="27"/>
      <c r="M30" s="17"/>
      <c r="O30" s="4">
        <f t="shared" si="0"/>
        <v>1182.5999999999999</v>
      </c>
      <c r="P30" s="4">
        <f t="shared" si="1"/>
        <v>197.1</v>
      </c>
      <c r="Q30">
        <f t="shared" si="2"/>
        <v>1285</v>
      </c>
      <c r="R30">
        <f t="shared" si="3"/>
        <v>1283</v>
      </c>
      <c r="S30">
        <f t="shared" si="4"/>
        <v>1150</v>
      </c>
      <c r="T30">
        <f t="shared" si="5"/>
        <v>1122</v>
      </c>
      <c r="U30">
        <f t="shared" si="6"/>
        <v>1073</v>
      </c>
      <c r="V30" s="4">
        <f t="shared" si="7"/>
        <v>197.1</v>
      </c>
      <c r="W30" s="4">
        <f t="shared" si="8"/>
        <v>197.1</v>
      </c>
    </row>
    <row r="31" spans="1:24" x14ac:dyDescent="0.2">
      <c r="A31" s="32" t="s">
        <v>103</v>
      </c>
      <c r="B31" s="33" t="s">
        <v>115</v>
      </c>
      <c r="C31" s="28"/>
      <c r="D31" s="28"/>
      <c r="E31" s="26"/>
      <c r="F31" s="26"/>
      <c r="G31" s="26"/>
      <c r="H31" s="26"/>
      <c r="I31" s="26"/>
      <c r="J31" s="26"/>
      <c r="K31" s="26"/>
      <c r="L31" s="26"/>
      <c r="M31" s="17"/>
      <c r="O31" s="4" t="str">
        <f t="shared" si="0"/>
        <v/>
      </c>
      <c r="P31" s="4" t="str">
        <f t="shared" si="1"/>
        <v/>
      </c>
      <c r="Q31">
        <f t="shared" si="2"/>
        <v>0</v>
      </c>
      <c r="R31">
        <f t="shared" si="3"/>
        <v>0</v>
      </c>
      <c r="S31">
        <f t="shared" si="4"/>
        <v>0</v>
      </c>
      <c r="T31">
        <f t="shared" si="5"/>
        <v>0</v>
      </c>
      <c r="U31">
        <f t="shared" si="6"/>
        <v>0</v>
      </c>
      <c r="V31" s="4">
        <f t="shared" si="7"/>
        <v>0</v>
      </c>
      <c r="W31" s="4">
        <f t="shared" si="8"/>
        <v>0</v>
      </c>
    </row>
    <row r="32" spans="1:24" x14ac:dyDescent="0.2">
      <c r="A32" s="32"/>
      <c r="B32" s="33"/>
      <c r="C32" s="35"/>
      <c r="D32" s="28"/>
      <c r="E32" s="26"/>
      <c r="F32" s="26"/>
      <c r="G32" s="26"/>
      <c r="H32" s="27"/>
      <c r="I32" s="27"/>
      <c r="J32" s="27"/>
      <c r="K32" s="27"/>
      <c r="L32" s="27"/>
      <c r="V32" s="4"/>
    </row>
    <row r="33" spans="1:22" x14ac:dyDescent="0.2">
      <c r="A33" s="32"/>
      <c r="B33" s="33"/>
      <c r="C33" s="35"/>
      <c r="D33" s="28"/>
      <c r="E33" s="26"/>
      <c r="F33" s="26"/>
      <c r="G33" s="26"/>
      <c r="H33" s="27"/>
      <c r="I33" s="27"/>
      <c r="J33" s="27"/>
      <c r="K33" s="27"/>
      <c r="L33" s="27"/>
      <c r="V33" s="4"/>
    </row>
    <row r="34" spans="1:22" x14ac:dyDescent="0.2">
      <c r="A34" s="32"/>
      <c r="B34" s="33"/>
      <c r="C34" s="35"/>
      <c r="D34" s="28"/>
      <c r="E34" s="26"/>
      <c r="F34" s="26"/>
      <c r="G34" s="26"/>
      <c r="H34" s="27"/>
      <c r="I34" s="27"/>
      <c r="J34" s="27"/>
      <c r="K34" s="27"/>
      <c r="L34" s="27"/>
      <c r="V34" s="4"/>
    </row>
    <row r="35" spans="1:22" x14ac:dyDescent="0.2">
      <c r="V35" s="4"/>
    </row>
    <row r="36" spans="1:22" x14ac:dyDescent="0.2">
      <c r="V36" s="4"/>
    </row>
    <row r="37" spans="1:22" x14ac:dyDescent="0.2">
      <c r="V37" s="4"/>
    </row>
    <row r="38" spans="1:22" x14ac:dyDescent="0.2">
      <c r="V38" s="4"/>
    </row>
    <row r="39" spans="1:22" x14ac:dyDescent="0.2">
      <c r="V39" s="4"/>
    </row>
    <row r="40" spans="1:22" x14ac:dyDescent="0.2">
      <c r="V40" s="4"/>
    </row>
    <row r="41" spans="1:22" x14ac:dyDescent="0.2">
      <c r="V41" s="4"/>
    </row>
    <row r="42" spans="1:22" x14ac:dyDescent="0.2">
      <c r="V42" s="4"/>
    </row>
    <row r="43" spans="1:22" x14ac:dyDescent="0.2">
      <c r="V43" s="4"/>
    </row>
    <row r="44" spans="1:22" x14ac:dyDescent="0.2">
      <c r="V44" s="4"/>
    </row>
    <row r="45" spans="1:22" x14ac:dyDescent="0.2">
      <c r="V45" s="4"/>
    </row>
    <row r="46" spans="1:22" x14ac:dyDescent="0.2">
      <c r="V46" s="4"/>
    </row>
    <row r="47" spans="1:22" x14ac:dyDescent="0.2">
      <c r="V47" s="4"/>
    </row>
    <row r="48" spans="1:22" x14ac:dyDescent="0.2">
      <c r="V48" s="4"/>
    </row>
    <row r="49" spans="22:22" x14ac:dyDescent="0.2">
      <c r="V49" s="4"/>
    </row>
    <row r="50" spans="22:22" x14ac:dyDescent="0.2">
      <c r="V50" s="4"/>
    </row>
    <row r="51" spans="22:22" x14ac:dyDescent="0.2">
      <c r="V51" s="4"/>
    </row>
    <row r="52" spans="22:22" x14ac:dyDescent="0.2">
      <c r="V52" s="4"/>
    </row>
    <row r="53" spans="22:22" x14ac:dyDescent="0.2">
      <c r="V53" s="4"/>
    </row>
    <row r="54" spans="22:22" x14ac:dyDescent="0.2">
      <c r="V54" s="4"/>
    </row>
    <row r="55" spans="22:22" x14ac:dyDescent="0.2">
      <c r="V55" s="4"/>
    </row>
    <row r="56" spans="22:22" x14ac:dyDescent="0.2">
      <c r="V56" s="4"/>
    </row>
    <row r="57" spans="22:22" x14ac:dyDescent="0.2">
      <c r="V57" s="4"/>
    </row>
    <row r="58" spans="22:22" x14ac:dyDescent="0.2">
      <c r="V58" s="4"/>
    </row>
    <row r="59" spans="22:22" x14ac:dyDescent="0.2">
      <c r="V59" s="4"/>
    </row>
    <row r="60" spans="22:22" x14ac:dyDescent="0.2">
      <c r="V60" s="4"/>
    </row>
    <row r="61" spans="22:22" x14ac:dyDescent="0.2">
      <c r="V61" s="4"/>
    </row>
    <row r="62" spans="22:22" x14ac:dyDescent="0.2">
      <c r="V62" s="4"/>
    </row>
    <row r="63" spans="22:22" x14ac:dyDescent="0.2">
      <c r="V63" s="4"/>
    </row>
    <row r="64" spans="22:22" x14ac:dyDescent="0.2">
      <c r="V64" s="4"/>
    </row>
    <row r="65" spans="22:22" x14ac:dyDescent="0.2">
      <c r="V65" s="4"/>
    </row>
    <row r="66" spans="22:22" x14ac:dyDescent="0.2">
      <c r="V66" s="4"/>
    </row>
    <row r="67" spans="22:22" x14ac:dyDescent="0.2">
      <c r="V67" s="4"/>
    </row>
    <row r="68" spans="22:22" x14ac:dyDescent="0.2">
      <c r="V68" s="4"/>
    </row>
    <row r="69" spans="22:22" x14ac:dyDescent="0.2">
      <c r="V69" s="4"/>
    </row>
  </sheetData>
  <sortState xmlns:xlrd2="http://schemas.microsoft.com/office/spreadsheetml/2017/richdata2" ref="A2:X34">
    <sortCondition ref="A2"/>
  </sortState>
  <phoneticPr fontId="0" type="noConversion"/>
  <pageMargins left="0.19685039370078741" right="0.19685039370078741" top="0.39370078740157483" bottom="0.39370078740157483" header="0.51181102362204722" footer="0.51181102362204722"/>
  <pageSetup paperSize="9" orientation="landscape" horizontalDpi="4294967293" verticalDpi="4294967293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A98C7202394F48B2BBC09581B8754D" ma:contentTypeVersion="8" ma:contentTypeDescription="Opprett et nytt dokument." ma:contentTypeScope="" ma:versionID="119085d9a97085dfb736fa82fa80ac37">
  <xsd:schema xmlns:xsd="http://www.w3.org/2001/XMLSchema" xmlns:xs="http://www.w3.org/2001/XMLSchema" xmlns:p="http://schemas.microsoft.com/office/2006/metadata/properties" xmlns:ns2="b7e550d5-b7ba-4e8e-bf0f-ca4ea33a6b54" targetNamespace="http://schemas.microsoft.com/office/2006/metadata/properties" ma:root="true" ma:fieldsID="b9d91610ef342d5607d05c2ddae40e84" ns2:_="">
    <xsd:import namespace="b7e550d5-b7ba-4e8e-bf0f-ca4ea33a6b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550d5-b7ba-4e8e-bf0f-ca4ea33a6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7C4D8A-4523-4B66-9446-42BE3DBF4E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e550d5-b7ba-4e8e-bf0f-ca4ea33a6b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A039EE-A432-4556-904B-D2179ADA9D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10A78B-33EF-463D-9844-22BD74A35A6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6</vt:i4>
      </vt:variant>
      <vt:variant>
        <vt:lpstr>Navngitte områder</vt:lpstr>
      </vt:variant>
      <vt:variant>
        <vt:i4>2</vt:i4>
      </vt:variant>
    </vt:vector>
  </HeadingPairs>
  <TitlesOfParts>
    <vt:vector size="8" baseType="lpstr">
      <vt:lpstr>Rapport herrer</vt:lpstr>
      <vt:lpstr>Rapport damer</vt:lpstr>
      <vt:lpstr>Data herrer</vt:lpstr>
      <vt:lpstr>Data damer</vt:lpstr>
      <vt:lpstr>Ark1</vt:lpstr>
      <vt:lpstr>Ark2</vt:lpstr>
      <vt:lpstr>'Rapport damer'!Utskriftstitler</vt:lpstr>
      <vt:lpstr>'Rapport herrer'!Utskriftstitler</vt:lpstr>
    </vt:vector>
  </TitlesOfParts>
  <Company>Den norske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Frode Johansen</dc:creator>
  <cp:lastModifiedBy>Øijordsbakken, Jan Ove</cp:lastModifiedBy>
  <cp:lastPrinted>2018-03-17T12:57:01Z</cp:lastPrinted>
  <dcterms:created xsi:type="dcterms:W3CDTF">2001-10-03T07:38:12Z</dcterms:created>
  <dcterms:modified xsi:type="dcterms:W3CDTF">2020-03-09T08:03:47Z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  <property fmtid="{D5CDD505-2E9C-101B-9397-08002B2CF9AE}" pid="3" name="ContentTypeId">
    <vt:lpwstr>0x0101002AA98C7202394F48B2BBC09581B8754D</vt:lpwstr>
  </property>
</Properties>
</file>