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v002\Desktop\brod\Tirsdag Seilas\"/>
    </mc:Choice>
  </mc:AlternateContent>
  <bookViews>
    <workbookView xWindow="0" yWindow="0" windowWidth="20490" windowHeight="7845" tabRatio="763" activeTab="19"/>
  </bookViews>
  <sheets>
    <sheet name="2019" sheetId="1" r:id="rId1"/>
    <sheet name="07.05." sheetId="26" r:id="rId2"/>
    <sheet name="14.05." sheetId="25" r:id="rId3"/>
    <sheet name="21.05." sheetId="24" r:id="rId4"/>
    <sheet name="28.05." sheetId="23" r:id="rId5"/>
    <sheet name="04.06." sheetId="33" r:id="rId6"/>
    <sheet name="11.06." sheetId="32" r:id="rId7"/>
    <sheet name="18.06." sheetId="31" r:id="rId8"/>
    <sheet name="25.06." sheetId="30" r:id="rId9"/>
    <sheet name="06.08." sheetId="29" r:id="rId10"/>
    <sheet name="13.08." sheetId="28" r:id="rId11"/>
    <sheet name="20.08." sheetId="27" r:id="rId12"/>
    <sheet name="27.08." sheetId="39" r:id="rId13"/>
    <sheet name="03.09." sheetId="38" r:id="rId14"/>
    <sheet name="10.09." sheetId="37" r:id="rId15"/>
    <sheet name="17.09." sheetId="36" r:id="rId16"/>
    <sheet name="24.09." sheetId="35" r:id="rId17"/>
    <sheet name="08.10." sheetId="34" r:id="rId18"/>
    <sheet name="15.10." sheetId="41" r:id="rId19"/>
    <sheet name="22.10." sheetId="40" r:id="rId20"/>
  </sheets>
  <definedNames>
    <definedName name="_xlnm.Print_Area" localSheetId="0">'2019'!$B$1:$X$28</definedName>
  </definedNames>
  <calcPr calcId="152511"/>
</workbook>
</file>

<file path=xl/calcChain.xml><?xml version="1.0" encoding="utf-8"?>
<calcChain xmlns="http://schemas.openxmlformats.org/spreadsheetml/2006/main">
  <c r="AC21" i="1" l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2" i="1"/>
  <c r="AC23" i="1"/>
  <c r="AC24" i="1"/>
  <c r="AC25" i="1"/>
  <c r="AC26" i="1"/>
  <c r="AC28" i="1"/>
  <c r="AC29" i="1"/>
  <c r="AC30" i="1"/>
  <c r="AC31" i="1"/>
  <c r="AC32" i="1"/>
  <c r="AC27" i="1"/>
  <c r="I6" i="40"/>
  <c r="J6" i="40" s="1"/>
  <c r="I6" i="41" l="1"/>
  <c r="J6" i="41" s="1"/>
  <c r="I6" i="34" l="1"/>
  <c r="J6" i="34" s="1"/>
  <c r="I9" i="35" l="1"/>
  <c r="J9" i="35" s="1"/>
  <c r="I7" i="35"/>
  <c r="J7" i="35" s="1"/>
  <c r="I8" i="35"/>
  <c r="J8" i="35" s="1"/>
  <c r="I6" i="35"/>
  <c r="J6" i="35" s="1"/>
  <c r="J9" i="27" l="1"/>
  <c r="I9" i="27"/>
  <c r="I8" i="27"/>
  <c r="J8" i="27" s="1"/>
  <c r="I7" i="27"/>
  <c r="J7" i="27" s="1"/>
  <c r="I6" i="27"/>
  <c r="J6" i="27" s="1"/>
  <c r="I11" i="28"/>
  <c r="J11" i="28" s="1"/>
  <c r="I10" i="28"/>
  <c r="J10" i="28" s="1"/>
  <c r="I9" i="28"/>
  <c r="J9" i="28" s="1"/>
  <c r="I8" i="28"/>
  <c r="J8" i="28" s="1"/>
  <c r="I7" i="28"/>
  <c r="J7" i="28" s="1"/>
  <c r="I6" i="28"/>
  <c r="J6" i="28" s="1"/>
  <c r="I7" i="36" l="1"/>
  <c r="J7" i="36" s="1"/>
  <c r="I6" i="36"/>
  <c r="J6" i="36" s="1"/>
  <c r="I10" i="38" l="1"/>
  <c r="J10" i="38" s="1"/>
  <c r="I11" i="38"/>
  <c r="J11" i="38" s="1"/>
  <c r="I9" i="38"/>
  <c r="J9" i="38" s="1"/>
  <c r="I7" i="38"/>
  <c r="J7" i="38" s="1"/>
  <c r="I8" i="38"/>
  <c r="J8" i="38" s="1"/>
  <c r="I6" i="38"/>
  <c r="J6" i="38" s="1"/>
  <c r="I8" i="37" l="1"/>
  <c r="J8" i="37" s="1"/>
  <c r="I6" i="37"/>
  <c r="J6" i="37" s="1"/>
  <c r="I7" i="37"/>
  <c r="J7" i="37" s="1"/>
  <c r="I8" i="39"/>
  <c r="J8" i="39" s="1"/>
  <c r="I9" i="39"/>
  <c r="J9" i="39" s="1"/>
  <c r="I6" i="39"/>
  <c r="J6" i="39" s="1"/>
  <c r="I7" i="39"/>
  <c r="J7" i="39" s="1"/>
  <c r="I10" i="39"/>
  <c r="J10" i="39" s="1"/>
  <c r="J8" i="29"/>
  <c r="I8" i="29"/>
  <c r="I7" i="29"/>
  <c r="J7" i="29" s="1"/>
  <c r="J6" i="29"/>
  <c r="I6" i="29"/>
  <c r="I6" i="30"/>
  <c r="J6" i="30" s="1"/>
  <c r="J7" i="31"/>
  <c r="I7" i="31"/>
  <c r="I6" i="31"/>
  <c r="J6" i="31" s="1"/>
  <c r="J8" i="32"/>
  <c r="I8" i="32"/>
  <c r="I7" i="32"/>
  <c r="J7" i="32" s="1"/>
  <c r="J6" i="32"/>
  <c r="I6" i="32"/>
  <c r="I12" i="33"/>
  <c r="J12" i="33" s="1"/>
  <c r="J11" i="33"/>
  <c r="I11" i="33"/>
  <c r="I10" i="33"/>
  <c r="J10" i="33" s="1"/>
  <c r="J9" i="33"/>
  <c r="I9" i="33"/>
  <c r="I8" i="33"/>
  <c r="J8" i="33" s="1"/>
  <c r="J7" i="33"/>
  <c r="I7" i="33"/>
  <c r="I6" i="33"/>
  <c r="J6" i="33" s="1"/>
  <c r="J10" i="23"/>
  <c r="I10" i="23"/>
  <c r="I9" i="23"/>
  <c r="J9" i="23" s="1"/>
  <c r="J8" i="23"/>
  <c r="I8" i="23"/>
  <c r="I7" i="23"/>
  <c r="J7" i="23" s="1"/>
  <c r="J6" i="23"/>
  <c r="I6" i="23"/>
  <c r="I11" i="24"/>
  <c r="J11" i="24" s="1"/>
  <c r="J10" i="24"/>
  <c r="I10" i="24"/>
  <c r="I9" i="24"/>
  <c r="J9" i="24" s="1"/>
  <c r="J8" i="24"/>
  <c r="I8" i="24"/>
  <c r="I7" i="24"/>
  <c r="J7" i="24" s="1"/>
  <c r="J6" i="24"/>
  <c r="I6" i="24"/>
  <c r="I9" i="25"/>
  <c r="J9" i="25" s="1"/>
  <c r="J8" i="25"/>
  <c r="I8" i="25"/>
  <c r="I7" i="25"/>
  <c r="J7" i="25" s="1"/>
  <c r="J6" i="25"/>
  <c r="I6" i="25"/>
  <c r="I13" i="26"/>
  <c r="J13" i="26" s="1"/>
  <c r="J12" i="26"/>
  <c r="I12" i="26"/>
  <c r="I11" i="26"/>
  <c r="J11" i="26" s="1"/>
  <c r="J10" i="26"/>
  <c r="I10" i="26"/>
  <c r="I9" i="26"/>
  <c r="J9" i="26" s="1"/>
  <c r="J8" i="26"/>
  <c r="I8" i="26"/>
  <c r="I7" i="26"/>
  <c r="J7" i="26" s="1"/>
  <c r="J6" i="26"/>
  <c r="I6" i="26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8" i="1"/>
  <c r="A9" i="1" s="1"/>
</calcChain>
</file>

<file path=xl/sharedStrings.xml><?xml version="1.0" encoding="utf-8"?>
<sst xmlns="http://schemas.openxmlformats.org/spreadsheetml/2006/main" count="833" uniqueCount="149">
  <si>
    <t>TIRSDAGS-SEILASENE 2019</t>
  </si>
  <si>
    <t xml:space="preserve"> </t>
  </si>
  <si>
    <t>Rating</t>
  </si>
  <si>
    <t>Skjersholmane</t>
  </si>
  <si>
    <t>Bømlo</t>
  </si>
  <si>
    <t>Leirvik</t>
  </si>
  <si>
    <t>Antall</t>
  </si>
  <si>
    <t>Poengsum</t>
  </si>
  <si>
    <t>Plassering</t>
  </si>
  <si>
    <t>Båt navn</t>
  </si>
  <si>
    <t>Type</t>
  </si>
  <si>
    <t>Eier</t>
  </si>
  <si>
    <t>Seilnr</t>
  </si>
  <si>
    <t>h. sesong</t>
  </si>
  <si>
    <t>m/spinn</t>
  </si>
  <si>
    <t>SH</t>
  </si>
  <si>
    <t>u/spinn</t>
  </si>
  <si>
    <t>seilaser</t>
  </si>
  <si>
    <t>totalt</t>
  </si>
  <si>
    <t>Amelia</t>
  </si>
  <si>
    <t>Luffe 44</t>
  </si>
  <si>
    <t>Sigurd Utbjoe</t>
  </si>
  <si>
    <t>NOR 5690</t>
  </si>
  <si>
    <t>Athos</t>
  </si>
  <si>
    <t>Granada Regina 33</t>
  </si>
  <si>
    <t>Kristjan Hallik</t>
  </si>
  <si>
    <t>NOR 9833</t>
  </si>
  <si>
    <t>DNF</t>
  </si>
  <si>
    <t>Blues</t>
  </si>
  <si>
    <t>Luffe 43</t>
  </si>
  <si>
    <t>Frode Dybvik</t>
  </si>
  <si>
    <t>NOR 8484</t>
  </si>
  <si>
    <t xml:space="preserve">Expreso </t>
  </si>
  <si>
    <t>Albin Express</t>
  </si>
  <si>
    <t>Torodd Olsen</t>
  </si>
  <si>
    <t>NOR 113</t>
  </si>
  <si>
    <t>Festina Lente</t>
  </si>
  <si>
    <t>First Class 8</t>
  </si>
  <si>
    <t>Dino Ivkovic</t>
  </si>
  <si>
    <t>NOR 5829</t>
  </si>
  <si>
    <t>Fjordfryd</t>
  </si>
  <si>
    <t>X-102</t>
  </si>
  <si>
    <t>Magnar Rommetveit</t>
  </si>
  <si>
    <t>NOR 3216</t>
  </si>
  <si>
    <t>La Vida</t>
  </si>
  <si>
    <t>Vindø 45</t>
  </si>
  <si>
    <t xml:space="preserve">Trond Taraldsøy </t>
  </si>
  <si>
    <t>NOR 3620</t>
  </si>
  <si>
    <t>LitleFRI</t>
  </si>
  <si>
    <t>Bavaria B/One</t>
  </si>
  <si>
    <t>John Bjordal</t>
  </si>
  <si>
    <t>NOR 15894</t>
  </si>
  <si>
    <t>Lyra</t>
  </si>
  <si>
    <t>Hanse 410</t>
  </si>
  <si>
    <t>Are Pedersen</t>
  </si>
  <si>
    <t>NOR 15395</t>
  </si>
  <si>
    <t>Match</t>
  </si>
  <si>
    <t>Bavaria 35 Match</t>
  </si>
  <si>
    <t>Erling Gangdal</t>
  </si>
  <si>
    <t>NOR 11074</t>
  </si>
  <si>
    <t>Memento Mori</t>
  </si>
  <si>
    <t>Hanse 350</t>
  </si>
  <si>
    <t>Knud Nagell Dahl</t>
  </si>
  <si>
    <t>NOR 15523</t>
  </si>
  <si>
    <t>Miks II</t>
  </si>
  <si>
    <t>Contrast 362</t>
  </si>
  <si>
    <t>Ivar Andre Andersen</t>
  </si>
  <si>
    <t>NOR 7476</t>
  </si>
  <si>
    <t>Mojo</t>
  </si>
  <si>
    <t>Salona 37</t>
  </si>
  <si>
    <t>Øystein Forland</t>
  </si>
  <si>
    <t>NOR 13582</t>
  </si>
  <si>
    <t>NOR 560</t>
  </si>
  <si>
    <t>Melges 24</t>
  </si>
  <si>
    <t>Ingvald E. Miljeteig</t>
  </si>
  <si>
    <t>NOR 773</t>
  </si>
  <si>
    <t>Inge Skaar</t>
  </si>
  <si>
    <t>NOR773</t>
  </si>
  <si>
    <t>Nordavind</t>
  </si>
  <si>
    <t>Oceanis 361</t>
  </si>
  <si>
    <t>Edvardas Simonoavicius</t>
  </si>
  <si>
    <t>dnf</t>
  </si>
  <si>
    <t>P.O Fykerten</t>
  </si>
  <si>
    <t>Skipi 650i Racing</t>
  </si>
  <si>
    <t>Ole M. Ekeberg</t>
  </si>
  <si>
    <t>NOR 15271</t>
  </si>
  <si>
    <t>SansSoucy</t>
  </si>
  <si>
    <t>Martin van Velzen</t>
  </si>
  <si>
    <t>NOR 15507</t>
  </si>
  <si>
    <t>Sea Girl</t>
  </si>
  <si>
    <t>Comfortina 36</t>
  </si>
  <si>
    <t>Rune Lodden</t>
  </si>
  <si>
    <t>NOR 6045</t>
  </si>
  <si>
    <t>Silje</t>
  </si>
  <si>
    <t>Sun Od 40.3</t>
  </si>
  <si>
    <t>Roy Nilsen</t>
  </si>
  <si>
    <t>NOR 11921</t>
  </si>
  <si>
    <t>Soles</t>
  </si>
  <si>
    <t>Sun Fast 37</t>
  </si>
  <si>
    <t>Pål Tofte</t>
  </si>
  <si>
    <t>NOR 14987</t>
  </si>
  <si>
    <t>Tora</t>
  </si>
  <si>
    <t>Albin Nova</t>
  </si>
  <si>
    <t>Tor-Inge Miljeteig</t>
  </si>
  <si>
    <t>NOR 5112</t>
  </si>
  <si>
    <t>Tussi</t>
  </si>
  <si>
    <t>Bavaria 38 Match</t>
  </si>
  <si>
    <t>Paul Øyvind Mehammer</t>
  </si>
  <si>
    <t>NOR 11044</t>
  </si>
  <si>
    <t>Voodoo</t>
  </si>
  <si>
    <t>Elan 210</t>
  </si>
  <si>
    <t>NOR14764</t>
  </si>
  <si>
    <t>Tirsdagsseilasane administreres av:</t>
  </si>
  <si>
    <t xml:space="preserve">Regattasjef: </t>
  </si>
  <si>
    <t xml:space="preserve">Ole Marius </t>
  </si>
  <si>
    <t>Mobil: 91745757</t>
  </si>
  <si>
    <t>Frilanser:</t>
  </si>
  <si>
    <t xml:space="preserve">Michaela Weiss/Dino Ivkovic </t>
  </si>
  <si>
    <t>Mobil: 96868002 / 40912139</t>
  </si>
  <si>
    <t>elachami.weiss@gmail.com / dino.ivkovic@gmail.com</t>
  </si>
  <si>
    <t>RESULTAT -Tirsdagsseilas  (Skjersholmane)</t>
  </si>
  <si>
    <t>07.05.2019.</t>
  </si>
  <si>
    <t>START</t>
  </si>
  <si>
    <t>Plass</t>
  </si>
  <si>
    <t>Båt</t>
  </si>
  <si>
    <t>Båttype</t>
  </si>
  <si>
    <t>Skipper</t>
  </si>
  <si>
    <t>LYS-tall</t>
  </si>
  <si>
    <t>Klokkeslett i mål</t>
  </si>
  <si>
    <t>Faktisk tid</t>
  </si>
  <si>
    <t>Korrigert tid</t>
  </si>
  <si>
    <t>Klasse</t>
  </si>
  <si>
    <t>NOR-rating</t>
  </si>
  <si>
    <t>NOR 007</t>
  </si>
  <si>
    <t>General Lee</t>
  </si>
  <si>
    <t>Kristijan Hallik</t>
  </si>
  <si>
    <t>TUR</t>
  </si>
  <si>
    <t xml:space="preserve">RESULTAT -Tirsdagsseilas </t>
  </si>
  <si>
    <t xml:space="preserve"> DNF</t>
  </si>
  <si>
    <t>DNS</t>
  </si>
  <si>
    <t>RESULTAT -Tirsdagsseilas</t>
  </si>
  <si>
    <t xml:space="preserve">RESULTAT -"Tirsdags"seilas </t>
  </si>
  <si>
    <t>NOR 8628</t>
  </si>
  <si>
    <t>RESULTAT -Tirsdagsseilas 03/09</t>
  </si>
  <si>
    <t>Cloelia</t>
  </si>
  <si>
    <t>Bavaria 36</t>
  </si>
  <si>
    <t>Roald Raunholm</t>
  </si>
  <si>
    <t>NOR 13648</t>
  </si>
  <si>
    <t>Michaela Weissova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</si>
</sst>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mm:ss\.;@"/>
    <numFmt numFmtId="165" formatCode="[$$-409]#,##0.00;[Red]&quot;-&quot;[$$-409]#,##0.00"/>
    <numFmt numFmtId="166" formatCode="[$-409]General"/>
    <numFmt numFmtId="167" formatCode="0.000"/>
    <numFmt numFmtId="168" formatCode="hh:mm:ss;@"/>
    <numFmt numFmtId="169" formatCode="[$-414]d/\ mmm\.;@"/>
    <numFmt numFmtId="170" formatCode="[$-409]h&quot;:&quot;mm&quot;:&quot;ss"/>
    <numFmt numFmtId="171" formatCode="hh&quot;:&quot;mm&quot;:&quot;ss;@"/>
  </numFmts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color rgb="FF141823"/>
      <name val="Tahoma"/>
      <charset val="134"/>
    </font>
    <font>
      <b/>
      <sz val="10"/>
      <name val="Arial"/>
      <charset val="134"/>
    </font>
    <font>
      <b/>
      <sz val="14"/>
      <name val="Calibri"/>
      <charset val="134"/>
    </font>
    <font>
      <sz val="10"/>
      <name val="Arial"/>
      <charset val="134"/>
    </font>
    <font>
      <sz val="11"/>
      <name val="Calibri"/>
      <charset val="134"/>
    </font>
    <font>
      <b/>
      <sz val="10"/>
      <color indexed="10"/>
      <name val="Arial"/>
      <charset val="134"/>
    </font>
    <font>
      <b/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2"/>
      <name val="Arial"/>
      <charset val="134"/>
    </font>
    <font>
      <b/>
      <sz val="11"/>
      <color rgb="FF000000"/>
      <name val="Calibri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  <font>
      <sz val="11"/>
      <color rgb="FF000000"/>
      <name val="Calibri1"/>
      <charset val="134"/>
    </font>
    <font>
      <sz val="11"/>
      <color rgb="FF00B050"/>
      <name val="Calibri"/>
      <charset val="134"/>
      <scheme val="minor"/>
    </font>
    <font>
      <sz val="11"/>
      <name val="Arial"/>
      <charset val="134"/>
    </font>
    <font>
      <b/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B0F0"/>
      <name val="Calibri"/>
      <charset val="134"/>
      <scheme val="minor"/>
    </font>
    <font>
      <sz val="11"/>
      <color rgb="FFFF0000"/>
      <name val="Calibri"/>
      <charset val="134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i/>
      <sz val="16"/>
      <color theme="1"/>
      <name val="Arial"/>
      <charset val="134"/>
    </font>
    <font>
      <i/>
      <sz val="11"/>
      <color rgb="FF7F7F7F"/>
      <name val="Calibri"/>
      <charset val="134"/>
    </font>
    <font>
      <sz val="11"/>
      <color theme="1"/>
      <name val="Arial"/>
      <charset val="134"/>
    </font>
    <font>
      <b/>
      <i/>
      <u/>
      <sz val="11"/>
      <color theme="1"/>
      <name val="Arial"/>
      <charset val="134"/>
    </font>
    <font>
      <u/>
      <sz val="11"/>
      <color rgb="FF0563C1"/>
      <name val="Calibri"/>
      <charset val="134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color indexed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C5E0B4"/>
        <bgColor rgb="FFC5E0B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13">
    <xf numFmtId="0" fontId="0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/>
    <xf numFmtId="166" fontId="33" fillId="0" borderId="0"/>
    <xf numFmtId="0" fontId="5" fillId="0" borderId="0"/>
    <xf numFmtId="0" fontId="31" fillId="0" borderId="0"/>
    <xf numFmtId="165" fontId="32" fillId="0" borderId="0"/>
    <xf numFmtId="166" fontId="30" fillId="0" borderId="0"/>
    <xf numFmtId="166" fontId="15" fillId="0" borderId="0"/>
    <xf numFmtId="0" fontId="29" fillId="0" borderId="0">
      <alignment horizontal="center"/>
    </xf>
    <xf numFmtId="0" fontId="29" fillId="0" borderId="0">
      <alignment horizontal="center" textRotation="90"/>
    </xf>
    <xf numFmtId="166" fontId="14" fillId="0" borderId="0"/>
  </cellStyleXfs>
  <cellXfs count="9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5" applyFont="1"/>
    <xf numFmtId="164" fontId="4" fillId="0" borderId="0" xfId="5" applyNumberFormat="1" applyFont="1" applyFill="1" applyBorder="1" applyAlignment="1">
      <alignment horizontal="left"/>
    </xf>
    <xf numFmtId="0" fontId="3" fillId="0" borderId="0" xfId="5" applyFont="1" applyBorder="1"/>
    <xf numFmtId="0" fontId="5" fillId="0" borderId="0" xfId="5" applyBorder="1"/>
    <xf numFmtId="164" fontId="6" fillId="0" borderId="0" xfId="5" applyNumberFormat="1" applyFont="1" applyFill="1" applyBorder="1" applyAlignment="1">
      <alignment horizontal="center"/>
    </xf>
    <xf numFmtId="0" fontId="5" fillId="0" borderId="0" xfId="5"/>
    <xf numFmtId="0" fontId="3" fillId="0" borderId="0" xfId="5" applyFont="1" applyBorder="1" applyAlignment="1">
      <alignment horizontal="right"/>
    </xf>
    <xf numFmtId="20" fontId="7" fillId="0" borderId="0" xfId="5" applyNumberFormat="1" applyFont="1" applyBorder="1"/>
    <xf numFmtId="0" fontId="3" fillId="2" borderId="1" xfId="5" applyFont="1" applyFill="1" applyBorder="1" applyAlignment="1">
      <alignment horizontal="center"/>
    </xf>
    <xf numFmtId="0" fontId="8" fillId="2" borderId="1" xfId="5" applyFont="1" applyFill="1" applyBorder="1" applyAlignment="1">
      <alignment horizontal="center" wrapText="1"/>
    </xf>
    <xf numFmtId="0" fontId="5" fillId="2" borderId="1" xfId="5" applyFill="1" applyBorder="1" applyAlignment="1">
      <alignment horizontal="center"/>
    </xf>
    <xf numFmtId="0" fontId="0" fillId="0" borderId="1" xfId="0" applyFont="1" applyFill="1" applyBorder="1"/>
    <xf numFmtId="21" fontId="5" fillId="3" borderId="1" xfId="5" applyNumberFormat="1" applyFill="1" applyBorder="1"/>
    <xf numFmtId="0" fontId="9" fillId="0" borderId="1" xfId="0" applyFont="1" applyFill="1" applyBorder="1"/>
    <xf numFmtId="167" fontId="10" fillId="0" borderId="1" xfId="0" applyNumberFormat="1" applyFont="1" applyFill="1" applyBorder="1"/>
    <xf numFmtId="21" fontId="5" fillId="3" borderId="1" xfId="5" applyNumberFormat="1" applyFill="1" applyBorder="1" applyAlignment="1">
      <alignment horizontal="center"/>
    </xf>
    <xf numFmtId="168" fontId="6" fillId="2" borderId="1" xfId="5" applyNumberFormat="1" applyFont="1" applyFill="1" applyBorder="1" applyAlignment="1">
      <alignment horizontal="center"/>
    </xf>
    <xf numFmtId="168" fontId="5" fillId="2" borderId="1" xfId="5" applyNumberFormat="1" applyFont="1" applyFill="1" applyBorder="1" applyAlignment="1">
      <alignment horizont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11" fillId="0" borderId="0" xfId="5" applyFont="1" applyBorder="1"/>
    <xf numFmtId="0" fontId="0" fillId="0" borderId="1" xfId="0" applyFill="1" applyBorder="1"/>
    <xf numFmtId="16" fontId="5" fillId="0" borderId="0" xfId="5" applyNumberFormat="1" applyBorder="1"/>
    <xf numFmtId="167" fontId="16" fillId="0" borderId="1" xfId="0" applyNumberFormat="1" applyFont="1" applyFill="1" applyBorder="1"/>
    <xf numFmtId="0" fontId="5" fillId="0" borderId="1" xfId="5" applyFont="1" applyBorder="1" applyAlignment="1">
      <alignment horizontal="center"/>
    </xf>
    <xf numFmtId="21" fontId="5" fillId="3" borderId="1" xfId="5" applyNumberFormat="1" applyFont="1" applyFill="1" applyBorder="1"/>
    <xf numFmtId="21" fontId="5" fillId="3" borderId="1" xfId="5" applyNumberFormat="1" applyFont="1" applyFill="1" applyBorder="1" applyAlignment="1">
      <alignment horizontal="center"/>
    </xf>
    <xf numFmtId="168" fontId="17" fillId="2" borderId="1" xfId="5" applyNumberFormat="1" applyFont="1" applyFill="1" applyBorder="1" applyAlignment="1">
      <alignment horizontal="center"/>
    </xf>
    <xf numFmtId="0" fontId="5" fillId="0" borderId="0" xfId="5" applyNumberFormat="1" applyBorder="1"/>
    <xf numFmtId="0" fontId="0" fillId="0" borderId="0" xfId="0" applyBorder="1"/>
    <xf numFmtId="0" fontId="18" fillId="0" borderId="0" xfId="0" applyFont="1" applyFill="1" applyBorder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19" fillId="5" borderId="0" xfId="0" applyFont="1" applyFill="1"/>
    <xf numFmtId="2" fontId="19" fillId="0" borderId="5" xfId="0" applyNumberFormat="1" applyFont="1" applyBorder="1" applyAlignment="1">
      <alignment horizontal="center" wrapText="1"/>
    </xf>
    <xf numFmtId="0" fontId="19" fillId="0" borderId="6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167" fontId="0" fillId="0" borderId="1" xfId="0" applyNumberFormat="1" applyFont="1" applyFill="1" applyBorder="1"/>
    <xf numFmtId="167" fontId="13" fillId="0" borderId="1" xfId="2" applyNumberFormat="1" applyFont="1" applyFill="1" applyBorder="1"/>
    <xf numFmtId="167" fontId="20" fillId="0" borderId="1" xfId="0" applyNumberFormat="1" applyFont="1" applyFill="1" applyBorder="1"/>
    <xf numFmtId="167" fontId="13" fillId="0" borderId="1" xfId="0" applyNumberFormat="1" applyFont="1" applyFill="1" applyBorder="1"/>
    <xf numFmtId="0" fontId="9" fillId="0" borderId="8" xfId="0" applyFont="1" applyFill="1" applyBorder="1"/>
    <xf numFmtId="166" fontId="15" fillId="0" borderId="9" xfId="9" applyFont="1" applyFill="1" applyBorder="1"/>
    <xf numFmtId="167" fontId="21" fillId="0" borderId="9" xfId="9" applyNumberFormat="1" applyFont="1" applyFill="1" applyBorder="1"/>
    <xf numFmtId="167" fontId="13" fillId="0" borderId="8" xfId="0" applyNumberFormat="1" applyFont="1" applyFill="1" applyBorder="1"/>
    <xf numFmtId="0" fontId="0" fillId="0" borderId="0" xfId="0" applyFont="1" applyFill="1" applyBorder="1"/>
    <xf numFmtId="0" fontId="22" fillId="0" borderId="0" xfId="0" applyFont="1" applyFill="1"/>
    <xf numFmtId="0" fontId="23" fillId="0" borderId="0" xfId="0" applyFont="1"/>
    <xf numFmtId="0" fontId="0" fillId="0" borderId="0" xfId="0" applyFill="1" applyBorder="1"/>
    <xf numFmtId="0" fontId="0" fillId="6" borderId="0" xfId="0" applyFill="1"/>
    <xf numFmtId="0" fontId="0" fillId="7" borderId="0" xfId="0" applyFill="1" applyAlignment="1">
      <alignment horizontal="left"/>
    </xf>
    <xf numFmtId="0" fontId="24" fillId="7" borderId="0" xfId="0" applyFont="1" applyFill="1" applyAlignment="1">
      <alignment horizontal="left"/>
    </xf>
    <xf numFmtId="0" fontId="25" fillId="6" borderId="0" xfId="0" applyFont="1" applyFill="1" applyBorder="1" applyAlignment="1">
      <alignment horizontal="center"/>
    </xf>
    <xf numFmtId="0" fontId="19" fillId="8" borderId="6" xfId="0" applyFont="1" applyFill="1" applyBorder="1"/>
    <xf numFmtId="0" fontId="19" fillId="8" borderId="8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25" fillId="8" borderId="1" xfId="0" applyFont="1" applyFill="1" applyBorder="1" applyAlignment="1">
      <alignment horizontal="center"/>
    </xf>
    <xf numFmtId="2" fontId="19" fillId="0" borderId="10" xfId="0" applyNumberFormat="1" applyFont="1" applyBorder="1" applyAlignment="1">
      <alignment horizontal="center" wrapText="1"/>
    </xf>
    <xf numFmtId="0" fontId="18" fillId="9" borderId="8" xfId="0" applyFont="1" applyFill="1" applyBorder="1" applyAlignment="1"/>
    <xf numFmtId="0" fontId="18" fillId="9" borderId="11" xfId="0" applyFont="1" applyFill="1" applyBorder="1" applyAlignment="1">
      <alignment horizontal="center"/>
    </xf>
    <xf numFmtId="169" fontId="19" fillId="0" borderId="12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0" fillId="0" borderId="8" xfId="0" applyFill="1" applyBorder="1"/>
    <xf numFmtId="0" fontId="27" fillId="0" borderId="0" xfId="1"/>
    <xf numFmtId="0" fontId="25" fillId="0" borderId="0" xfId="0" applyFont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18" fillId="9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69" fontId="19" fillId="0" borderId="1" xfId="0" applyNumberFormat="1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34" fillId="0" borderId="1" xfId="0" applyNumberFormat="1" applyFont="1" applyFill="1" applyBorder="1"/>
    <xf numFmtId="0" fontId="35" fillId="0" borderId="0" xfId="5" applyFont="1"/>
    <xf numFmtId="164" fontId="36" fillId="0" borderId="0" xfId="5" applyNumberFormat="1" applyFont="1" applyFill="1" applyBorder="1" applyAlignment="1">
      <alignment horizontal="left"/>
    </xf>
    <xf numFmtId="0" fontId="35" fillId="0" borderId="0" xfId="5" applyFont="1" applyBorder="1"/>
    <xf numFmtId="164" fontId="37" fillId="0" borderId="0" xfId="5" applyNumberFormat="1" applyFont="1" applyFill="1" applyBorder="1" applyAlignment="1">
      <alignment horizontal="center"/>
    </xf>
    <xf numFmtId="0" fontId="35" fillId="0" borderId="0" xfId="5" applyFont="1" applyBorder="1" applyAlignment="1">
      <alignment horizontal="right"/>
    </xf>
    <xf numFmtId="20" fontId="38" fillId="0" borderId="0" xfId="5" applyNumberFormat="1" applyFont="1" applyBorder="1"/>
    <xf numFmtId="166" fontId="40" fillId="4" borderId="4" xfId="12" applyFont="1" applyFill="1" applyBorder="1" applyAlignment="1">
      <alignment horizontal="center"/>
    </xf>
    <xf numFmtId="166" fontId="41" fillId="4" borderId="4" xfId="12" applyFont="1" applyFill="1" applyBorder="1" applyAlignment="1">
      <alignment horizontal="center" wrapText="1"/>
    </xf>
    <xf numFmtId="166" fontId="14" fillId="4" borderId="4" xfId="12" applyFill="1" applyBorder="1" applyAlignment="1">
      <alignment horizontal="center"/>
    </xf>
    <xf numFmtId="0" fontId="1" fillId="0" borderId="1" xfId="0" applyFont="1" applyFill="1" applyBorder="1"/>
    <xf numFmtId="167" fontId="42" fillId="0" borderId="1" xfId="0" applyNumberFormat="1" applyFont="1" applyFill="1" applyBorder="1"/>
    <xf numFmtId="170" fontId="14" fillId="10" borderId="4" xfId="12" applyNumberFormat="1" applyFill="1" applyBorder="1"/>
    <xf numFmtId="171" fontId="43" fillId="4" borderId="4" xfId="12" applyNumberFormat="1" applyFont="1" applyFill="1" applyBorder="1" applyAlignment="1">
      <alignment horizontal="center"/>
    </xf>
    <xf numFmtId="171" fontId="39" fillId="4" borderId="4" xfId="12" applyNumberFormat="1" applyFont="1" applyFill="1" applyBorder="1" applyAlignment="1">
      <alignment horizontal="center"/>
    </xf>
    <xf numFmtId="166" fontId="39" fillId="0" borderId="13" xfId="12" applyFont="1" applyBorder="1" applyAlignment="1">
      <alignment horizontal="center"/>
    </xf>
    <xf numFmtId="166" fontId="39" fillId="0" borderId="14" xfId="12" applyFont="1" applyBorder="1" applyAlignment="1">
      <alignment horizontal="center"/>
    </xf>
  </cellXfs>
  <cellStyles count="13">
    <cellStyle name="Excel Built-in Explanatory Text" xfId="8"/>
    <cellStyle name="Excel Built-in Hyperlink" xfId="4"/>
    <cellStyle name="Excel Built-in Normal" xfId="9"/>
    <cellStyle name="Explanatory Text" xfId="2" builtinId="53"/>
    <cellStyle name="Heading" xfId="10"/>
    <cellStyle name="Heading1" xfId="11"/>
    <cellStyle name="Hyperlink" xfId="1" builtinId="8"/>
    <cellStyle name="Normal" xfId="0" builtinId="0"/>
    <cellStyle name="Normal 2" xfId="5"/>
    <cellStyle name="Normal 2 2" xfId="12"/>
    <cellStyle name="Normal 3" xfId="6"/>
    <cellStyle name="Result" xfId="3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no.ivkovic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5"/>
  <sheetViews>
    <sheetView showGridLines="0" topLeftCell="B4" zoomScale="115" zoomScaleNormal="115" workbookViewId="0">
      <selection activeCell="AB4" sqref="Z1:AB1048576"/>
    </sheetView>
  </sheetViews>
  <sheetFormatPr defaultColWidth="9.140625" defaultRowHeight="15" outlineLevelRow="1"/>
  <cols>
    <col min="1" max="1" width="7" customWidth="1"/>
    <col min="2" max="3" width="17" customWidth="1"/>
    <col min="4" max="4" width="23.28515625" customWidth="1"/>
    <col min="5" max="5" width="16.85546875" customWidth="1"/>
    <col min="6" max="6" width="10.5703125" customWidth="1"/>
    <col min="7" max="8" width="9" hidden="1" customWidth="1"/>
    <col min="9" max="9" width="9.7109375" hidden="1" customWidth="1"/>
    <col min="10" max="10" width="8.7109375" customWidth="1"/>
    <col min="11" max="11" width="8.42578125" customWidth="1"/>
    <col min="12" max="12" width="9.140625" customWidth="1"/>
    <col min="13" max="13" width="8.42578125" customWidth="1"/>
    <col min="14" max="14" width="9.140625" customWidth="1"/>
    <col min="15" max="15" width="8.140625" customWidth="1"/>
    <col min="16" max="16" width="9.140625" customWidth="1"/>
    <col min="17" max="17" width="7.5703125" customWidth="1"/>
    <col min="18" max="18" width="9.140625" customWidth="1"/>
    <col min="19" max="19" width="8.140625" customWidth="1"/>
    <col min="20" max="20" width="9.140625" customWidth="1"/>
    <col min="21" max="21" width="8.28515625" customWidth="1"/>
    <col min="22" max="22" width="9.140625" customWidth="1"/>
    <col min="23" max="23" width="8.5703125" customWidth="1"/>
    <col min="24" max="25" width="8" customWidth="1"/>
    <col min="26" max="28" width="8" hidden="1" customWidth="1"/>
    <col min="29" max="29" width="8" customWidth="1"/>
    <col min="30" max="30" width="10.85546875" customWidth="1"/>
    <col min="31" max="31" width="17.42578125" customWidth="1"/>
    <col min="34" max="34" width="22.7109375" customWidth="1"/>
  </cols>
  <sheetData>
    <row r="1" spans="1:31" s="33" customFormat="1">
      <c r="D1" s="36"/>
      <c r="E1" s="36"/>
      <c r="F1" s="36"/>
      <c r="G1" s="36"/>
      <c r="H1" s="36"/>
    </row>
    <row r="2" spans="1:31">
      <c r="I2" s="54"/>
      <c r="J2" s="55"/>
      <c r="K2" s="55"/>
      <c r="L2" s="55"/>
      <c r="M2" s="55"/>
      <c r="N2" s="55"/>
      <c r="Q2" s="70"/>
    </row>
    <row r="3" spans="1:31" ht="20.25" customHeight="1">
      <c r="I3" s="56" t="s">
        <v>0</v>
      </c>
      <c r="J3" s="55"/>
      <c r="K3" s="55"/>
      <c r="L3" s="57"/>
      <c r="M3" s="55"/>
      <c r="N3" s="55"/>
      <c r="Q3" s="70"/>
    </row>
    <row r="4" spans="1:31">
      <c r="I4" s="58"/>
      <c r="J4" s="59"/>
      <c r="K4" s="60"/>
      <c r="L4" s="61" t="s">
        <v>1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 t="s">
        <v>1</v>
      </c>
      <c r="Z4" s="60" t="s">
        <v>1</v>
      </c>
      <c r="AA4" s="60"/>
      <c r="AB4" s="60"/>
      <c r="AC4" s="60"/>
      <c r="AD4" s="60"/>
      <c r="AE4" s="60"/>
    </row>
    <row r="5" spans="1:31" s="34" customFormat="1">
      <c r="F5" s="37" t="s">
        <v>2</v>
      </c>
      <c r="G5" s="37" t="s">
        <v>2</v>
      </c>
      <c r="H5" s="37" t="s">
        <v>2</v>
      </c>
      <c r="I5" s="62" t="s">
        <v>2</v>
      </c>
      <c r="J5" s="63" t="s">
        <v>3</v>
      </c>
      <c r="K5" s="64" t="s">
        <v>4</v>
      </c>
      <c r="L5" s="64" t="s">
        <v>5</v>
      </c>
      <c r="M5" s="63" t="s">
        <v>3</v>
      </c>
      <c r="N5" s="64" t="s">
        <v>4</v>
      </c>
      <c r="O5" s="64" t="s">
        <v>5</v>
      </c>
      <c r="P5" s="63" t="s">
        <v>3</v>
      </c>
      <c r="Q5" s="64" t="s">
        <v>4</v>
      </c>
      <c r="R5" s="64" t="s">
        <v>5</v>
      </c>
      <c r="S5" s="63" t="s">
        <v>3</v>
      </c>
      <c r="T5" s="64" t="s">
        <v>4</v>
      </c>
      <c r="U5" s="64" t="s">
        <v>5</v>
      </c>
      <c r="V5" s="63" t="s">
        <v>3</v>
      </c>
      <c r="W5" s="64" t="s">
        <v>4</v>
      </c>
      <c r="X5" s="64" t="s">
        <v>5</v>
      </c>
      <c r="Y5" s="63" t="s">
        <v>3</v>
      </c>
      <c r="Z5" s="64" t="s">
        <v>4</v>
      </c>
      <c r="AA5" s="64" t="s">
        <v>5</v>
      </c>
      <c r="AB5" s="63" t="s">
        <v>3</v>
      </c>
      <c r="AC5" s="72" t="s">
        <v>6</v>
      </c>
      <c r="AD5" s="73" t="s">
        <v>7</v>
      </c>
      <c r="AE5" s="74" t="s">
        <v>8</v>
      </c>
    </row>
    <row r="6" spans="1:31" s="35" customFormat="1">
      <c r="A6" s="38"/>
      <c r="B6" s="39" t="s">
        <v>9</v>
      </c>
      <c r="C6" s="40" t="s">
        <v>10</v>
      </c>
      <c r="D6" s="39" t="s">
        <v>11</v>
      </c>
      <c r="E6" s="39" t="s">
        <v>12</v>
      </c>
      <c r="F6" s="41" t="s">
        <v>13</v>
      </c>
      <c r="G6" s="41" t="s">
        <v>14</v>
      </c>
      <c r="H6" s="41" t="s">
        <v>15</v>
      </c>
      <c r="I6" s="41" t="s">
        <v>16</v>
      </c>
      <c r="J6" s="65">
        <v>43592</v>
      </c>
      <c r="K6" s="65">
        <v>43599</v>
      </c>
      <c r="L6" s="65">
        <v>43606</v>
      </c>
      <c r="M6" s="65">
        <v>43613</v>
      </c>
      <c r="N6" s="65">
        <v>43620</v>
      </c>
      <c r="O6" s="65">
        <v>43627</v>
      </c>
      <c r="P6" s="65">
        <v>43634</v>
      </c>
      <c r="Q6" s="65">
        <v>43641</v>
      </c>
      <c r="R6" s="65">
        <v>43683</v>
      </c>
      <c r="S6" s="65">
        <v>43690</v>
      </c>
      <c r="T6" s="65">
        <v>43697</v>
      </c>
      <c r="U6" s="65">
        <v>43704</v>
      </c>
      <c r="V6" s="65">
        <v>43711</v>
      </c>
      <c r="W6" s="65">
        <v>43718</v>
      </c>
      <c r="X6" s="65">
        <v>43725</v>
      </c>
      <c r="Y6" s="65">
        <v>43732</v>
      </c>
      <c r="Z6" s="65">
        <v>43746</v>
      </c>
      <c r="AA6" s="65">
        <v>43753</v>
      </c>
      <c r="AB6" s="65">
        <v>43760</v>
      </c>
      <c r="AC6" s="75" t="s">
        <v>17</v>
      </c>
      <c r="AD6" s="23"/>
      <c r="AE6" s="76" t="s">
        <v>18</v>
      </c>
    </row>
    <row r="7" spans="1:31" s="35" customFormat="1">
      <c r="A7" s="23">
        <v>1</v>
      </c>
      <c r="B7" s="13" t="s">
        <v>19</v>
      </c>
      <c r="C7" s="13" t="s">
        <v>20</v>
      </c>
      <c r="D7" s="13" t="s">
        <v>21</v>
      </c>
      <c r="E7" s="13" t="s">
        <v>22</v>
      </c>
      <c r="F7" s="42"/>
      <c r="G7" s="43">
        <v>1.0209999999999999</v>
      </c>
      <c r="H7" s="43"/>
      <c r="I7" s="45">
        <v>0.98799999999999999</v>
      </c>
      <c r="J7" s="66"/>
      <c r="K7" s="66"/>
      <c r="L7" s="66"/>
      <c r="M7" s="66"/>
      <c r="N7" s="67"/>
      <c r="O7" s="66"/>
      <c r="P7" s="66"/>
      <c r="Q7" s="66"/>
      <c r="R7" s="66"/>
      <c r="S7" s="66"/>
      <c r="T7" s="67"/>
      <c r="U7" s="66"/>
      <c r="V7" s="66"/>
      <c r="W7" s="66"/>
      <c r="X7" s="66"/>
      <c r="Y7" s="66"/>
      <c r="Z7" s="66"/>
      <c r="AA7" s="66"/>
      <c r="AB7" s="66"/>
      <c r="AC7" s="66">
        <f t="shared" ref="AC7:AC26" si="0">COUNT(J7:AB7)</f>
        <v>0</v>
      </c>
      <c r="AD7" s="23"/>
      <c r="AE7" s="77"/>
    </row>
    <row r="8" spans="1:31" s="35" customFormat="1">
      <c r="A8" s="23">
        <f>A7+1</f>
        <v>2</v>
      </c>
      <c r="B8" s="13" t="s">
        <v>23</v>
      </c>
      <c r="C8" s="13" t="s">
        <v>24</v>
      </c>
      <c r="D8" s="15" t="s">
        <v>25</v>
      </c>
      <c r="E8" s="13" t="s">
        <v>26</v>
      </c>
      <c r="F8" s="78">
        <v>1</v>
      </c>
      <c r="G8" s="43"/>
      <c r="H8" s="43"/>
      <c r="I8" s="45"/>
      <c r="J8" s="66">
        <v>8</v>
      </c>
      <c r="K8" s="66">
        <v>3</v>
      </c>
      <c r="L8" s="66"/>
      <c r="M8" s="66"/>
      <c r="N8" s="67">
        <v>7</v>
      </c>
      <c r="O8" s="66" t="s">
        <v>27</v>
      </c>
      <c r="P8" s="66">
        <v>2</v>
      </c>
      <c r="Q8" s="66"/>
      <c r="R8" s="66"/>
      <c r="S8" s="66"/>
      <c r="T8" s="67"/>
      <c r="U8" s="66"/>
      <c r="V8" s="66"/>
      <c r="W8" s="66"/>
      <c r="X8" s="66"/>
      <c r="Y8" s="66"/>
      <c r="Z8" s="66"/>
      <c r="AA8" s="66"/>
      <c r="AB8" s="66"/>
      <c r="AC8" s="66">
        <f t="shared" si="0"/>
        <v>4</v>
      </c>
      <c r="AD8" s="23"/>
      <c r="AE8" s="77"/>
    </row>
    <row r="9" spans="1:31" s="35" customFormat="1">
      <c r="A9" s="23">
        <f t="shared" ref="A9:A32" si="1">A8+1</f>
        <v>3</v>
      </c>
      <c r="B9" s="13" t="s">
        <v>28</v>
      </c>
      <c r="C9" s="13" t="s">
        <v>29</v>
      </c>
      <c r="D9" s="13" t="s">
        <v>30</v>
      </c>
      <c r="E9" s="13" t="s">
        <v>31</v>
      </c>
      <c r="F9" s="25">
        <v>1.0505</v>
      </c>
      <c r="G9" s="44">
        <v>1.0505</v>
      </c>
      <c r="H9" s="44">
        <v>1.0270999999999999</v>
      </c>
      <c r="I9" s="44">
        <v>1.0099</v>
      </c>
      <c r="J9" s="66"/>
      <c r="K9" s="66">
        <v>4</v>
      </c>
      <c r="L9" s="66"/>
      <c r="M9" s="66"/>
      <c r="N9" s="67"/>
      <c r="O9" s="66"/>
      <c r="P9" s="66"/>
      <c r="Q9" s="66"/>
      <c r="R9" s="66">
        <v>3</v>
      </c>
      <c r="S9" s="66"/>
      <c r="T9" s="67">
        <v>4</v>
      </c>
      <c r="U9" s="66">
        <v>5</v>
      </c>
      <c r="V9" s="66">
        <v>6</v>
      </c>
      <c r="W9" s="66"/>
      <c r="X9" s="66"/>
      <c r="Y9" s="66"/>
      <c r="Z9" s="66"/>
      <c r="AA9" s="66"/>
      <c r="AB9" s="66"/>
      <c r="AC9" s="66">
        <f t="shared" si="0"/>
        <v>5</v>
      </c>
      <c r="AD9" s="23"/>
      <c r="AE9" s="77"/>
    </row>
    <row r="10" spans="1:31" s="35" customFormat="1">
      <c r="A10" s="23">
        <v>4</v>
      </c>
      <c r="B10" s="88" t="s">
        <v>144</v>
      </c>
      <c r="C10" s="88" t="s">
        <v>145</v>
      </c>
      <c r="D10" s="88" t="s">
        <v>146</v>
      </c>
      <c r="E10" s="88" t="s">
        <v>147</v>
      </c>
      <c r="F10" s="78">
        <v>0.89600000000000002</v>
      </c>
      <c r="G10" s="44"/>
      <c r="H10" s="44"/>
      <c r="I10" s="44"/>
      <c r="J10" s="66"/>
      <c r="K10" s="66"/>
      <c r="L10" s="66"/>
      <c r="M10" s="66"/>
      <c r="N10" s="67"/>
      <c r="O10" s="66"/>
      <c r="P10" s="66"/>
      <c r="Q10" s="66"/>
      <c r="R10" s="66"/>
      <c r="S10" s="66">
        <v>6</v>
      </c>
      <c r="T10" s="67"/>
      <c r="U10" s="66"/>
      <c r="V10" s="66"/>
      <c r="W10" s="66"/>
      <c r="X10" s="66"/>
      <c r="Y10" s="66"/>
      <c r="Z10" s="66"/>
      <c r="AA10" s="66"/>
      <c r="AB10" s="66"/>
      <c r="AC10" s="66">
        <f t="shared" si="0"/>
        <v>1</v>
      </c>
      <c r="AD10" s="23"/>
      <c r="AE10" s="77"/>
    </row>
    <row r="11" spans="1:31" s="35" customFormat="1">
      <c r="A11" s="23">
        <v>5</v>
      </c>
      <c r="B11" s="13" t="s">
        <v>1</v>
      </c>
      <c r="C11" s="13" t="s">
        <v>65</v>
      </c>
      <c r="D11" s="13" t="s">
        <v>34</v>
      </c>
      <c r="E11" s="13" t="s">
        <v>142</v>
      </c>
      <c r="F11" s="78">
        <v>0.93569999999999998</v>
      </c>
      <c r="G11" s="44"/>
      <c r="H11" s="44"/>
      <c r="I11" s="44"/>
      <c r="J11" s="66"/>
      <c r="K11" s="66"/>
      <c r="L11" s="66"/>
      <c r="M11" s="66"/>
      <c r="N11" s="67"/>
      <c r="O11" s="66"/>
      <c r="P11" s="66"/>
      <c r="Q11" s="66"/>
      <c r="R11" s="66"/>
      <c r="S11" s="66"/>
      <c r="T11" s="67"/>
      <c r="U11" s="66">
        <v>2</v>
      </c>
      <c r="V11" s="66">
        <v>3</v>
      </c>
      <c r="W11" s="66">
        <v>3</v>
      </c>
      <c r="X11" s="66">
        <v>1</v>
      </c>
      <c r="Y11" s="66">
        <v>2</v>
      </c>
      <c r="Z11" s="66"/>
      <c r="AA11" s="66"/>
      <c r="AB11" s="66"/>
      <c r="AC11" s="66">
        <f t="shared" si="0"/>
        <v>5</v>
      </c>
      <c r="AD11" s="23"/>
      <c r="AE11" s="77"/>
    </row>
    <row r="12" spans="1:31" s="35" customFormat="1">
      <c r="A12" s="23">
        <v>6</v>
      </c>
      <c r="B12" s="13" t="s">
        <v>32</v>
      </c>
      <c r="C12" s="13" t="s">
        <v>33</v>
      </c>
      <c r="D12" s="13" t="s">
        <v>34</v>
      </c>
      <c r="E12" s="13" t="s">
        <v>35</v>
      </c>
      <c r="F12" s="25">
        <v>0.85550000000000004</v>
      </c>
      <c r="G12" s="44">
        <v>0.85550000000000004</v>
      </c>
      <c r="H12" s="44">
        <v>0.83779999999999999</v>
      </c>
      <c r="I12" s="44">
        <v>0.81910000000000005</v>
      </c>
      <c r="J12" s="66"/>
      <c r="K12" s="66"/>
      <c r="L12" s="66"/>
      <c r="M12" s="66"/>
      <c r="N12" s="67"/>
      <c r="O12" s="66"/>
      <c r="P12" s="66"/>
      <c r="Q12" s="66"/>
      <c r="R12" s="66">
        <v>1</v>
      </c>
      <c r="S12" s="66"/>
      <c r="T12" s="67"/>
      <c r="U12" s="66" t="s">
        <v>1</v>
      </c>
      <c r="V12" s="66"/>
      <c r="W12" s="66"/>
      <c r="X12" s="66"/>
      <c r="Y12" s="66"/>
      <c r="Z12" s="66"/>
      <c r="AA12" s="66"/>
      <c r="AB12" s="66"/>
      <c r="AC12" s="66">
        <f t="shared" si="0"/>
        <v>1</v>
      </c>
      <c r="AD12" s="23"/>
      <c r="AE12" s="77"/>
    </row>
    <row r="13" spans="1:31" s="35" customFormat="1">
      <c r="A13" s="23">
        <v>7</v>
      </c>
      <c r="B13" s="13" t="s">
        <v>36</v>
      </c>
      <c r="C13" s="13" t="s">
        <v>37</v>
      </c>
      <c r="D13" s="13" t="s">
        <v>38</v>
      </c>
      <c r="E13" s="13" t="s">
        <v>39</v>
      </c>
      <c r="F13" s="25">
        <v>0.92390000000000005</v>
      </c>
      <c r="G13" s="44">
        <v>0.92390000000000005</v>
      </c>
      <c r="H13" s="44">
        <v>0.90549999999999997</v>
      </c>
      <c r="I13" s="44">
        <v>0.88719999999999999</v>
      </c>
      <c r="J13" s="66"/>
      <c r="K13" s="66"/>
      <c r="L13" s="66">
        <v>6</v>
      </c>
      <c r="M13" s="66">
        <v>5</v>
      </c>
      <c r="N13" s="67"/>
      <c r="O13" s="66"/>
      <c r="P13" s="66">
        <v>1</v>
      </c>
      <c r="Q13" s="66"/>
      <c r="R13" s="66"/>
      <c r="S13" s="66">
        <v>5</v>
      </c>
      <c r="T13" s="67"/>
      <c r="U13" s="66"/>
      <c r="V13" s="66"/>
      <c r="W13" s="66"/>
      <c r="X13" s="66"/>
      <c r="Y13" s="66"/>
      <c r="Z13" s="66"/>
      <c r="AA13" s="66"/>
      <c r="AB13" s="66"/>
      <c r="AC13" s="66">
        <f t="shared" si="0"/>
        <v>4</v>
      </c>
      <c r="AD13" s="23"/>
      <c r="AE13" s="77"/>
    </row>
    <row r="14" spans="1:31" s="35" customFormat="1">
      <c r="A14" s="23">
        <v>8</v>
      </c>
      <c r="B14" s="13" t="s">
        <v>40</v>
      </c>
      <c r="C14" s="13" t="s">
        <v>41</v>
      </c>
      <c r="D14" s="13" t="s">
        <v>42</v>
      </c>
      <c r="E14" s="13" t="s">
        <v>43</v>
      </c>
      <c r="F14" s="16">
        <v>0.93600000000000005</v>
      </c>
      <c r="G14" s="45">
        <v>0.94910000000000005</v>
      </c>
      <c r="H14" s="45">
        <v>0.93589999999999995</v>
      </c>
      <c r="I14" s="45">
        <v>0.92420000000000002</v>
      </c>
      <c r="J14" s="66"/>
      <c r="K14" s="66"/>
      <c r="L14" s="66"/>
      <c r="M14" s="66"/>
      <c r="N14" s="67"/>
      <c r="O14" s="66"/>
      <c r="P14" s="66"/>
      <c r="Q14" s="66"/>
      <c r="R14" s="66"/>
      <c r="S14" s="66"/>
      <c r="T14" s="67"/>
      <c r="U14" s="66"/>
      <c r="V14" s="66"/>
      <c r="W14" s="66"/>
      <c r="X14" s="66"/>
      <c r="Y14" s="66"/>
      <c r="Z14" s="66"/>
      <c r="AA14" s="66"/>
      <c r="AB14" s="66"/>
      <c r="AC14" s="66">
        <f t="shared" si="0"/>
        <v>0</v>
      </c>
      <c r="AD14" s="23"/>
      <c r="AE14" s="77"/>
    </row>
    <row r="15" spans="1:31" s="35" customFormat="1">
      <c r="A15" s="23">
        <v>9</v>
      </c>
      <c r="B15" s="13" t="s">
        <v>44</v>
      </c>
      <c r="C15" s="13" t="s">
        <v>45</v>
      </c>
      <c r="D15" s="15" t="s">
        <v>46</v>
      </c>
      <c r="E15" s="13" t="s">
        <v>47</v>
      </c>
      <c r="F15" s="16">
        <v>0.80100000000000005</v>
      </c>
      <c r="G15" s="45"/>
      <c r="H15" s="45"/>
      <c r="I15" s="45"/>
      <c r="J15" s="66"/>
      <c r="K15" s="66"/>
      <c r="L15" s="66"/>
      <c r="M15" s="66"/>
      <c r="N15" s="67"/>
      <c r="O15" s="66" t="s">
        <v>27</v>
      </c>
      <c r="P15" s="66"/>
      <c r="Q15" s="66"/>
      <c r="R15" s="66"/>
      <c r="S15" s="66"/>
      <c r="T15" s="67"/>
      <c r="U15" s="66"/>
      <c r="V15" s="66"/>
      <c r="W15" s="66"/>
      <c r="X15" s="66"/>
      <c r="Y15" s="66"/>
      <c r="Z15" s="66"/>
      <c r="AA15" s="66"/>
      <c r="AB15" s="66"/>
      <c r="AC15" s="66">
        <f t="shared" si="0"/>
        <v>0</v>
      </c>
      <c r="AD15" s="23"/>
      <c r="AE15" s="77"/>
    </row>
    <row r="16" spans="1:31" s="35" customFormat="1" outlineLevel="1">
      <c r="A16" s="23">
        <f>A15+1</f>
        <v>10</v>
      </c>
      <c r="B16" s="13" t="s">
        <v>48</v>
      </c>
      <c r="C16" s="15" t="s">
        <v>49</v>
      </c>
      <c r="D16" s="13" t="s">
        <v>50</v>
      </c>
      <c r="E16" s="15" t="s">
        <v>51</v>
      </c>
      <c r="F16" s="25">
        <v>0.92279999999999995</v>
      </c>
      <c r="G16" s="44">
        <v>0.92279999999999995</v>
      </c>
      <c r="H16" s="44" t="s">
        <v>1</v>
      </c>
      <c r="I16" s="44">
        <v>0.88119999999999998</v>
      </c>
      <c r="J16" s="66">
        <v>4</v>
      </c>
      <c r="K16" s="66"/>
      <c r="L16" s="66">
        <v>3</v>
      </c>
      <c r="M16" s="66"/>
      <c r="N16" s="67">
        <v>1</v>
      </c>
      <c r="O16" s="66"/>
      <c r="P16" s="66"/>
      <c r="Q16" s="66"/>
      <c r="R16" s="66"/>
      <c r="S16" s="66">
        <v>1</v>
      </c>
      <c r="T16" s="67"/>
      <c r="U16" s="66">
        <v>1</v>
      </c>
      <c r="V16" s="66">
        <v>1</v>
      </c>
      <c r="W16" s="66" t="s">
        <v>81</v>
      </c>
      <c r="X16" s="66"/>
      <c r="Y16" s="66">
        <v>1</v>
      </c>
      <c r="Z16" s="66"/>
      <c r="AA16" s="66"/>
      <c r="AB16" s="66"/>
      <c r="AC16" s="66">
        <f t="shared" si="0"/>
        <v>7</v>
      </c>
      <c r="AD16" s="23"/>
      <c r="AE16" s="66"/>
    </row>
    <row r="17" spans="1:31" s="35" customFormat="1">
      <c r="A17" s="23">
        <f t="shared" si="1"/>
        <v>11</v>
      </c>
      <c r="B17" s="13" t="s">
        <v>52</v>
      </c>
      <c r="C17" s="13" t="s">
        <v>53</v>
      </c>
      <c r="D17" s="13" t="s">
        <v>54</v>
      </c>
      <c r="E17" s="13" t="s">
        <v>55</v>
      </c>
      <c r="F17" s="25">
        <v>1.0235000000000001</v>
      </c>
      <c r="G17" s="44">
        <v>1.0235000000000001</v>
      </c>
      <c r="H17" s="44">
        <v>1.0099</v>
      </c>
      <c r="I17" s="44">
        <v>0.9819</v>
      </c>
      <c r="J17" s="66">
        <v>2</v>
      </c>
      <c r="K17" s="66">
        <v>2</v>
      </c>
      <c r="L17" s="66"/>
      <c r="M17" s="66"/>
      <c r="N17" s="67"/>
      <c r="O17" s="66">
        <v>2</v>
      </c>
      <c r="P17" s="66"/>
      <c r="Q17" s="66">
        <v>1</v>
      </c>
      <c r="R17" s="66"/>
      <c r="S17" s="66"/>
      <c r="T17" s="67"/>
      <c r="U17" s="66"/>
      <c r="V17" s="66"/>
      <c r="W17" s="66"/>
      <c r="X17" s="66"/>
      <c r="Y17" s="66"/>
      <c r="Z17" s="66"/>
      <c r="AA17" s="66"/>
      <c r="AB17" s="66"/>
      <c r="AC17" s="66">
        <f t="shared" si="0"/>
        <v>4</v>
      </c>
      <c r="AD17" s="23"/>
      <c r="AE17" s="77"/>
    </row>
    <row r="18" spans="1:31" s="35" customFormat="1">
      <c r="A18" s="23">
        <f t="shared" si="1"/>
        <v>12</v>
      </c>
      <c r="B18" s="13" t="s">
        <v>56</v>
      </c>
      <c r="C18" s="13" t="s">
        <v>57</v>
      </c>
      <c r="D18" s="13" t="s">
        <v>58</v>
      </c>
      <c r="E18" s="13" t="s">
        <v>59</v>
      </c>
      <c r="F18" s="25">
        <v>0.98960000000000004</v>
      </c>
      <c r="G18" s="44">
        <v>0.98960000000000004</v>
      </c>
      <c r="H18" s="44">
        <v>0.97140000000000004</v>
      </c>
      <c r="I18" s="44">
        <v>0.94279999999999997</v>
      </c>
      <c r="J18" s="66"/>
      <c r="K18" s="66"/>
      <c r="L18" s="66"/>
      <c r="M18" s="66"/>
      <c r="N18" s="67"/>
      <c r="O18" s="66"/>
      <c r="P18" s="66"/>
      <c r="Q18" s="66"/>
      <c r="R18" s="66"/>
      <c r="S18" s="66"/>
      <c r="T18" s="67"/>
      <c r="U18" s="66"/>
      <c r="V18" s="66"/>
      <c r="W18" s="66"/>
      <c r="X18" s="66"/>
      <c r="Y18" s="66"/>
      <c r="Z18" s="66"/>
      <c r="AA18" s="66"/>
      <c r="AB18" s="66"/>
      <c r="AC18" s="66">
        <f t="shared" si="0"/>
        <v>0</v>
      </c>
      <c r="AD18" s="23"/>
      <c r="AE18" s="77"/>
    </row>
    <row r="19" spans="1:31" s="35" customFormat="1">
      <c r="A19" s="23">
        <f t="shared" si="1"/>
        <v>13</v>
      </c>
      <c r="B19" s="13" t="s">
        <v>60</v>
      </c>
      <c r="C19" s="13" t="s">
        <v>61</v>
      </c>
      <c r="D19" s="13" t="s">
        <v>62</v>
      </c>
      <c r="E19" s="13" t="s">
        <v>63</v>
      </c>
      <c r="F19" s="25">
        <v>0.94340000000000002</v>
      </c>
      <c r="G19" s="44">
        <v>0.94340000000000002</v>
      </c>
      <c r="H19" s="44">
        <v>0.93420000000000003</v>
      </c>
      <c r="I19" s="44">
        <v>0.90500000000000003</v>
      </c>
      <c r="J19" s="66">
        <v>1</v>
      </c>
      <c r="K19" s="66">
        <v>1</v>
      </c>
      <c r="L19" s="66">
        <v>1</v>
      </c>
      <c r="M19" s="66">
        <v>4</v>
      </c>
      <c r="N19" s="67">
        <v>3</v>
      </c>
      <c r="O19" s="66"/>
      <c r="P19" s="66"/>
      <c r="Q19" s="66"/>
      <c r="R19" s="66"/>
      <c r="S19" s="66">
        <v>4</v>
      </c>
      <c r="T19" s="67">
        <v>3</v>
      </c>
      <c r="U19" s="66"/>
      <c r="V19" s="66">
        <v>5</v>
      </c>
      <c r="W19" s="66"/>
      <c r="X19" s="66"/>
      <c r="Y19" s="66">
        <v>4</v>
      </c>
      <c r="Z19" s="66"/>
      <c r="AA19" s="66"/>
      <c r="AB19" s="66"/>
      <c r="AC19" s="66">
        <f t="shared" si="0"/>
        <v>9</v>
      </c>
      <c r="AD19" s="23"/>
      <c r="AE19" s="77"/>
    </row>
    <row r="20" spans="1:31" s="35" customFormat="1">
      <c r="A20" s="23">
        <f t="shared" si="1"/>
        <v>14</v>
      </c>
      <c r="B20" s="13" t="s">
        <v>64</v>
      </c>
      <c r="C20" s="13" t="s">
        <v>65</v>
      </c>
      <c r="D20" s="13" t="s">
        <v>66</v>
      </c>
      <c r="E20" s="13" t="s">
        <v>67</v>
      </c>
      <c r="F20" s="16">
        <v>0.93220000000000003</v>
      </c>
      <c r="G20" s="45">
        <v>0.93200000000000005</v>
      </c>
      <c r="H20" s="45">
        <v>0.92</v>
      </c>
      <c r="I20" s="45">
        <v>0.90400000000000003</v>
      </c>
      <c r="J20" s="66"/>
      <c r="K20" s="66"/>
      <c r="L20" s="66"/>
      <c r="M20" s="66"/>
      <c r="N20" s="67"/>
      <c r="O20" s="66"/>
      <c r="P20" s="66"/>
      <c r="Q20" s="66"/>
      <c r="R20" s="66"/>
      <c r="S20" s="66"/>
      <c r="T20" s="67"/>
      <c r="U20" s="66"/>
      <c r="V20" s="66"/>
      <c r="W20" s="66"/>
      <c r="X20" s="66"/>
      <c r="Y20" s="66"/>
      <c r="Z20" s="66"/>
      <c r="AA20" s="66"/>
      <c r="AB20" s="66"/>
      <c r="AC20" s="66">
        <f t="shared" si="0"/>
        <v>0</v>
      </c>
      <c r="AD20" s="23"/>
      <c r="AE20" s="77"/>
    </row>
    <row r="21" spans="1:31" s="35" customFormat="1">
      <c r="A21" s="23">
        <f t="shared" si="1"/>
        <v>15</v>
      </c>
      <c r="B21" s="13" t="s">
        <v>68</v>
      </c>
      <c r="C21" s="13" t="s">
        <v>69</v>
      </c>
      <c r="D21" s="13" t="s">
        <v>70</v>
      </c>
      <c r="E21" s="13" t="s">
        <v>71</v>
      </c>
      <c r="F21" s="25">
        <v>0.98570000000000002</v>
      </c>
      <c r="G21" s="44">
        <v>0.98570000000000002</v>
      </c>
      <c r="H21" s="44">
        <v>0.9728</v>
      </c>
      <c r="I21" s="44">
        <v>0.94130000000000003</v>
      </c>
      <c r="J21" s="66"/>
      <c r="K21" s="66"/>
      <c r="L21" s="66"/>
      <c r="M21" s="66">
        <v>3</v>
      </c>
      <c r="N21" s="67">
        <v>6</v>
      </c>
      <c r="O21" s="66"/>
      <c r="P21" s="66" t="s">
        <v>27</v>
      </c>
      <c r="Q21" s="66"/>
      <c r="R21" s="66"/>
      <c r="S21" s="66">
        <v>3</v>
      </c>
      <c r="T21" s="67"/>
      <c r="U21" s="66">
        <v>4</v>
      </c>
      <c r="V21" s="66">
        <v>4</v>
      </c>
      <c r="W21" s="66"/>
      <c r="X21" s="66"/>
      <c r="Y21" s="66" t="s">
        <v>81</v>
      </c>
      <c r="Z21" s="66"/>
      <c r="AA21" s="66"/>
      <c r="AB21" s="66"/>
      <c r="AC21" s="66">
        <f>COUNT(J21:AB21)</f>
        <v>5</v>
      </c>
      <c r="AD21" s="23"/>
      <c r="AE21" s="77"/>
    </row>
    <row r="22" spans="1:31" s="35" customFormat="1">
      <c r="A22" s="23">
        <f t="shared" si="1"/>
        <v>16</v>
      </c>
      <c r="B22" s="13" t="s">
        <v>72</v>
      </c>
      <c r="C22" s="13" t="s">
        <v>73</v>
      </c>
      <c r="D22" s="13" t="s">
        <v>74</v>
      </c>
      <c r="E22" s="13" t="s">
        <v>72</v>
      </c>
      <c r="F22" s="16"/>
      <c r="G22" s="43">
        <v>0.98299999999999998</v>
      </c>
      <c r="H22" s="43"/>
      <c r="I22" s="45">
        <v>0.91700000000000004</v>
      </c>
      <c r="J22" s="66"/>
      <c r="K22" s="66"/>
      <c r="L22" s="66"/>
      <c r="M22" s="66"/>
      <c r="N22" s="67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>
        <f t="shared" si="0"/>
        <v>0</v>
      </c>
      <c r="AD22" s="23"/>
      <c r="AE22" s="77"/>
    </row>
    <row r="23" spans="1:31" s="35" customFormat="1">
      <c r="A23" s="23">
        <f t="shared" si="1"/>
        <v>17</v>
      </c>
      <c r="B23" s="13" t="s">
        <v>75</v>
      </c>
      <c r="C23" s="13" t="s">
        <v>73</v>
      </c>
      <c r="D23" s="13" t="s">
        <v>76</v>
      </c>
      <c r="E23" s="13" t="s">
        <v>77</v>
      </c>
      <c r="F23" s="16">
        <v>0.98299999999999998</v>
      </c>
      <c r="G23" s="45">
        <v>0.98299999999999998</v>
      </c>
      <c r="H23" s="45"/>
      <c r="I23" s="45">
        <v>0.91700000000000004</v>
      </c>
      <c r="J23" s="66">
        <v>5</v>
      </c>
      <c r="K23" s="66"/>
      <c r="L23" s="66"/>
      <c r="M23" s="66"/>
      <c r="N23" s="67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>
        <f t="shared" si="0"/>
        <v>1</v>
      </c>
      <c r="AD23" s="23"/>
      <c r="AE23" s="77"/>
    </row>
    <row r="24" spans="1:31" s="35" customFormat="1">
      <c r="A24" s="23">
        <f t="shared" si="1"/>
        <v>18</v>
      </c>
      <c r="B24" s="13" t="s">
        <v>78</v>
      </c>
      <c r="C24" s="13" t="s">
        <v>79</v>
      </c>
      <c r="D24" s="13" t="s">
        <v>80</v>
      </c>
      <c r="E24" s="13"/>
      <c r="F24" s="16"/>
      <c r="G24" s="45"/>
      <c r="H24" s="45"/>
      <c r="I24" s="45"/>
      <c r="J24" s="66"/>
      <c r="K24" s="66" t="s">
        <v>81</v>
      </c>
      <c r="L24" s="66"/>
      <c r="M24" s="66"/>
      <c r="N24" s="67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>
        <f t="shared" si="0"/>
        <v>0</v>
      </c>
      <c r="AD24" s="23"/>
      <c r="AE24" s="77"/>
    </row>
    <row r="25" spans="1:31" s="35" customFormat="1">
      <c r="A25" s="23">
        <f t="shared" si="1"/>
        <v>19</v>
      </c>
      <c r="B25" s="13" t="s">
        <v>82</v>
      </c>
      <c r="C25" s="13" t="s">
        <v>83</v>
      </c>
      <c r="D25" s="13" t="s">
        <v>84</v>
      </c>
      <c r="E25" s="13" t="s">
        <v>85</v>
      </c>
      <c r="F25" s="25">
        <v>0.90639999999999998</v>
      </c>
      <c r="G25" s="44">
        <v>0.90639999999999998</v>
      </c>
      <c r="H25" s="44">
        <v>0.87560000000000004</v>
      </c>
      <c r="I25" s="44">
        <v>0.85389999999999999</v>
      </c>
      <c r="J25" s="66"/>
      <c r="K25" s="66"/>
      <c r="L25" s="66">
        <v>5</v>
      </c>
      <c r="M25" s="66"/>
      <c r="N25" s="67">
        <v>2</v>
      </c>
      <c r="O25" s="66" t="s">
        <v>27</v>
      </c>
      <c r="P25" s="66"/>
      <c r="Q25" s="66"/>
      <c r="R25" s="66"/>
      <c r="S25" s="66"/>
      <c r="T25" s="67"/>
      <c r="U25" s="66"/>
      <c r="V25" s="66"/>
      <c r="W25" s="66"/>
      <c r="X25" s="66"/>
      <c r="Y25" s="66"/>
      <c r="Z25" s="66"/>
      <c r="AA25" s="66"/>
      <c r="AB25" s="66"/>
      <c r="AC25" s="66">
        <f t="shared" si="0"/>
        <v>2</v>
      </c>
      <c r="AD25" s="23"/>
      <c r="AE25" s="77"/>
    </row>
    <row r="26" spans="1:31" s="35" customFormat="1">
      <c r="A26" s="23">
        <f t="shared" si="1"/>
        <v>20</v>
      </c>
      <c r="B26" s="13" t="s">
        <v>86</v>
      </c>
      <c r="C26" s="13" t="s">
        <v>79</v>
      </c>
      <c r="D26" s="13" t="s">
        <v>87</v>
      </c>
      <c r="E26" s="13" t="s">
        <v>88</v>
      </c>
      <c r="F26" s="25">
        <v>0.91439999999999999</v>
      </c>
      <c r="G26" s="44">
        <v>0.91439999999999999</v>
      </c>
      <c r="H26" s="44">
        <v>0.89570000000000005</v>
      </c>
      <c r="I26" s="44">
        <v>0.871</v>
      </c>
      <c r="J26" s="66">
        <v>7</v>
      </c>
      <c r="K26" s="66"/>
      <c r="L26" s="66"/>
      <c r="M26" s="66"/>
      <c r="N26" s="67"/>
      <c r="O26" s="66"/>
      <c r="P26" s="66"/>
      <c r="Q26" s="66"/>
      <c r="R26" s="66"/>
      <c r="S26" s="66"/>
      <c r="T26" s="67"/>
      <c r="U26" s="66"/>
      <c r="V26" s="66"/>
      <c r="W26" s="66"/>
      <c r="X26" s="66"/>
      <c r="Y26" s="66"/>
      <c r="Z26" s="66"/>
      <c r="AA26" s="66"/>
      <c r="AB26" s="66"/>
      <c r="AC26" s="66">
        <f t="shared" si="0"/>
        <v>1</v>
      </c>
      <c r="AD26" s="23"/>
      <c r="AE26" s="77"/>
    </row>
    <row r="27" spans="1:31" s="35" customFormat="1">
      <c r="A27" s="23">
        <f t="shared" si="1"/>
        <v>21</v>
      </c>
      <c r="B27" s="15" t="s">
        <v>89</v>
      </c>
      <c r="C27" s="15" t="s">
        <v>90</v>
      </c>
      <c r="D27" s="15" t="s">
        <v>91</v>
      </c>
      <c r="E27" s="15" t="s">
        <v>92</v>
      </c>
      <c r="F27" s="25">
        <v>0.96650000000000003</v>
      </c>
      <c r="G27" s="44">
        <v>0.96650000000000003</v>
      </c>
      <c r="H27" s="44">
        <v>0.94089999999999996</v>
      </c>
      <c r="I27" s="44">
        <v>0.93069999999999997</v>
      </c>
      <c r="J27" s="66">
        <v>3</v>
      </c>
      <c r="K27" s="66"/>
      <c r="L27" s="66">
        <v>2</v>
      </c>
      <c r="M27" s="66">
        <v>1</v>
      </c>
      <c r="N27" s="67">
        <v>4</v>
      </c>
      <c r="O27" s="66">
        <v>3</v>
      </c>
      <c r="P27" s="66"/>
      <c r="Q27" s="66"/>
      <c r="R27" s="66">
        <v>2</v>
      </c>
      <c r="S27" s="66">
        <v>2</v>
      </c>
      <c r="T27" s="67">
        <v>1</v>
      </c>
      <c r="U27" s="66">
        <v>3</v>
      </c>
      <c r="V27" s="66">
        <v>2</v>
      </c>
      <c r="W27" s="66">
        <v>2</v>
      </c>
      <c r="X27" s="66">
        <v>2</v>
      </c>
      <c r="Y27" s="66">
        <v>3</v>
      </c>
      <c r="Z27" s="66">
        <v>1</v>
      </c>
      <c r="AA27" s="66">
        <v>1</v>
      </c>
      <c r="AB27" s="66">
        <v>1</v>
      </c>
      <c r="AC27" s="66">
        <f>COUNT(J27:AB27)</f>
        <v>16</v>
      </c>
      <c r="AD27" s="23"/>
      <c r="AE27" s="77"/>
    </row>
    <row r="28" spans="1:31" s="35" customFormat="1">
      <c r="A28" s="23">
        <f t="shared" si="1"/>
        <v>22</v>
      </c>
      <c r="B28" s="13" t="s">
        <v>93</v>
      </c>
      <c r="C28" s="13" t="s">
        <v>94</v>
      </c>
      <c r="D28" s="13" t="s">
        <v>95</v>
      </c>
      <c r="E28" s="13" t="s">
        <v>96</v>
      </c>
      <c r="F28" s="25">
        <v>0.97150000000000003</v>
      </c>
      <c r="G28" s="44">
        <v>0.97150000000000003</v>
      </c>
      <c r="H28" s="44">
        <v>0.96</v>
      </c>
      <c r="I28" s="44">
        <v>0.93320000000000003</v>
      </c>
      <c r="J28" s="66">
        <v>6</v>
      </c>
      <c r="K28" s="66"/>
      <c r="L28" s="66">
        <v>4</v>
      </c>
      <c r="M28" s="66">
        <v>2</v>
      </c>
      <c r="N28" s="67">
        <v>5</v>
      </c>
      <c r="O28" s="66">
        <v>1</v>
      </c>
      <c r="P28" s="66"/>
      <c r="Q28" s="66"/>
      <c r="R28" s="66"/>
      <c r="S28" s="66"/>
      <c r="T28" s="67">
        <v>2</v>
      </c>
      <c r="U28" s="66"/>
      <c r="V28" s="66"/>
      <c r="W28" s="66">
        <v>1</v>
      </c>
      <c r="X28" s="66"/>
      <c r="Y28" s="66"/>
      <c r="Z28" s="66"/>
      <c r="AA28" s="66"/>
      <c r="AB28" s="66"/>
      <c r="AC28" s="66">
        <f t="shared" ref="AC28:AC32" si="2">COUNT(J28:AB28)</f>
        <v>7</v>
      </c>
      <c r="AD28" s="23"/>
      <c r="AE28" s="77"/>
    </row>
    <row r="29" spans="1:31" s="35" customFormat="1">
      <c r="A29" s="23">
        <f t="shared" si="1"/>
        <v>23</v>
      </c>
      <c r="B29" s="13" t="s">
        <v>97</v>
      </c>
      <c r="C29" s="13" t="s">
        <v>98</v>
      </c>
      <c r="D29" s="13" t="s">
        <v>99</v>
      </c>
      <c r="E29" s="13" t="s">
        <v>100</v>
      </c>
      <c r="F29" s="16">
        <v>0.88200000000000001</v>
      </c>
      <c r="G29" s="45">
        <v>0.88200000000000001</v>
      </c>
      <c r="H29" s="45">
        <v>0.88200000000000001</v>
      </c>
      <c r="I29" s="45">
        <v>0.88200000000000001</v>
      </c>
      <c r="J29" s="66"/>
      <c r="K29" s="66"/>
      <c r="L29" s="66"/>
      <c r="M29" s="66"/>
      <c r="N29" s="67"/>
      <c r="O29" s="66"/>
      <c r="P29" s="66"/>
      <c r="Q29" s="66"/>
      <c r="R29" s="66"/>
      <c r="S29" s="66"/>
      <c r="T29" s="67"/>
      <c r="U29" s="66"/>
      <c r="V29" s="66"/>
      <c r="W29" s="66"/>
      <c r="X29" s="66"/>
      <c r="Y29" s="66"/>
      <c r="Z29" s="66"/>
      <c r="AA29" s="66"/>
      <c r="AB29" s="66"/>
      <c r="AC29" s="66">
        <f t="shared" si="2"/>
        <v>0</v>
      </c>
      <c r="AD29" s="23"/>
      <c r="AE29" s="77"/>
    </row>
    <row r="30" spans="1:31" s="35" customFormat="1">
      <c r="A30" s="23">
        <f t="shared" si="1"/>
        <v>24</v>
      </c>
      <c r="B30" s="13" t="s">
        <v>101</v>
      </c>
      <c r="C30" s="13" t="s">
        <v>102</v>
      </c>
      <c r="D30" s="13" t="s">
        <v>103</v>
      </c>
      <c r="E30" s="13" t="s">
        <v>104</v>
      </c>
      <c r="F30" s="16">
        <v>0.90800000000000003</v>
      </c>
      <c r="G30" s="45">
        <v>0.90800000000000003</v>
      </c>
      <c r="H30" s="45"/>
      <c r="I30" s="45">
        <v>0.878</v>
      </c>
      <c r="J30" s="66"/>
      <c r="K30" s="66"/>
      <c r="L30" s="66"/>
      <c r="M30" s="66"/>
      <c r="N30" s="67"/>
      <c r="O30" s="66"/>
      <c r="P30" s="66"/>
      <c r="Q30" s="66"/>
      <c r="R30" s="66"/>
      <c r="S30" s="66"/>
      <c r="T30" s="67"/>
      <c r="U30" s="66"/>
      <c r="V30" s="66"/>
      <c r="W30" s="66"/>
      <c r="X30" s="66"/>
      <c r="Y30" s="66"/>
      <c r="Z30" s="66"/>
      <c r="AA30" s="66"/>
      <c r="AB30" s="66"/>
      <c r="AC30" s="66">
        <f t="shared" si="2"/>
        <v>0</v>
      </c>
      <c r="AD30" s="23"/>
      <c r="AE30" s="77"/>
    </row>
    <row r="31" spans="1:31" s="35" customFormat="1">
      <c r="A31" s="23">
        <f t="shared" si="1"/>
        <v>25</v>
      </c>
      <c r="B31" s="46" t="s">
        <v>105</v>
      </c>
      <c r="C31" s="46" t="s">
        <v>106</v>
      </c>
      <c r="D31" s="47" t="s">
        <v>107</v>
      </c>
      <c r="E31" s="47" t="s">
        <v>108</v>
      </c>
      <c r="F31" s="48">
        <v>1.0009999999999999</v>
      </c>
      <c r="G31" s="49">
        <v>1.0009999999999999</v>
      </c>
      <c r="H31" s="49">
        <v>0.99199999999999999</v>
      </c>
      <c r="I31" s="49">
        <v>0.95799999999999996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71"/>
      <c r="U31" s="68"/>
      <c r="V31" s="68"/>
      <c r="W31" s="68"/>
      <c r="X31" s="68"/>
      <c r="Y31" s="68"/>
      <c r="Z31" s="68"/>
      <c r="AA31" s="68"/>
      <c r="AB31" s="68"/>
      <c r="AC31" s="66">
        <f t="shared" si="2"/>
        <v>0</v>
      </c>
      <c r="AD31" s="68"/>
      <c r="AE31" s="68"/>
    </row>
    <row r="32" spans="1:31" s="35" customFormat="1">
      <c r="A32" s="23">
        <f t="shared" si="1"/>
        <v>26</v>
      </c>
      <c r="B32" s="13" t="s">
        <v>109</v>
      </c>
      <c r="C32" s="13" t="s">
        <v>110</v>
      </c>
      <c r="D32" s="13" t="s">
        <v>34</v>
      </c>
      <c r="E32" s="13" t="s">
        <v>111</v>
      </c>
      <c r="F32" s="16">
        <v>0.85899999999999999</v>
      </c>
      <c r="G32" s="45">
        <v>0.85899999999999999</v>
      </c>
      <c r="H32" s="45">
        <v>0.83799999999999997</v>
      </c>
      <c r="I32" s="45">
        <v>0.82199999999999995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>
        <f t="shared" si="2"/>
        <v>0</v>
      </c>
      <c r="AD32" s="23"/>
      <c r="AE32" s="23"/>
    </row>
    <row r="35" spans="1:13">
      <c r="E35" s="50"/>
      <c r="F35" s="50"/>
    </row>
    <row r="36" spans="1:13">
      <c r="E36" s="50"/>
      <c r="F36" s="50"/>
    </row>
    <row r="37" spans="1:13">
      <c r="E37" s="50"/>
      <c r="F37" s="50"/>
    </row>
    <row r="38" spans="1:13">
      <c r="E38" s="50"/>
      <c r="F38" s="50"/>
    </row>
    <row r="39" spans="1:13" ht="18.75">
      <c r="A39" s="35"/>
      <c r="B39" s="51" t="s">
        <v>112</v>
      </c>
      <c r="C39" s="51"/>
      <c r="D39" s="35"/>
      <c r="E39" s="50"/>
      <c r="F39" s="50"/>
      <c r="G39" s="35"/>
      <c r="H39" s="35"/>
      <c r="I39" s="35"/>
      <c r="J39" s="35"/>
      <c r="K39" s="35"/>
      <c r="L39" s="35"/>
      <c r="M39" s="35"/>
    </row>
    <row r="40" spans="1:13">
      <c r="E40" s="50"/>
      <c r="F40" s="50"/>
    </row>
    <row r="41" spans="1:13" ht="15.75">
      <c r="B41" s="52" t="s">
        <v>1</v>
      </c>
      <c r="C41" s="52"/>
      <c r="D41" s="52" t="s">
        <v>1</v>
      </c>
      <c r="E41" s="50"/>
      <c r="F41" s="50"/>
      <c r="G41" s="52"/>
      <c r="H41" s="52"/>
      <c r="I41" s="52" t="s">
        <v>1</v>
      </c>
      <c r="J41" s="52"/>
      <c r="K41" s="52"/>
    </row>
    <row r="42" spans="1:13" ht="15.75">
      <c r="B42" s="52" t="s">
        <v>113</v>
      </c>
      <c r="C42" s="52"/>
      <c r="D42" s="52" t="s">
        <v>114</v>
      </c>
      <c r="E42" s="53"/>
      <c r="F42" s="53"/>
      <c r="G42" s="52"/>
      <c r="H42" s="52"/>
      <c r="I42" s="52" t="s">
        <v>115</v>
      </c>
      <c r="J42" s="52"/>
      <c r="M42" s="69"/>
    </row>
    <row r="43" spans="1:13" ht="15.75">
      <c r="B43" s="52" t="s">
        <v>116</v>
      </c>
      <c r="C43" s="52"/>
      <c r="D43" s="52" t="s">
        <v>117</v>
      </c>
      <c r="E43" s="50"/>
      <c r="F43" s="50"/>
      <c r="G43" s="52"/>
      <c r="H43" s="52"/>
      <c r="I43" s="52" t="s">
        <v>118</v>
      </c>
      <c r="J43" s="52"/>
      <c r="M43" s="69" t="s">
        <v>119</v>
      </c>
    </row>
    <row r="44" spans="1:13">
      <c r="E44" s="50"/>
      <c r="F44" s="50"/>
    </row>
    <row r="45" spans="1:13">
      <c r="E45" s="50"/>
      <c r="F45" s="50"/>
    </row>
    <row r="46" spans="1:13">
      <c r="E46" s="50"/>
      <c r="F46" s="50"/>
    </row>
    <row r="47" spans="1:13">
      <c r="E47" s="50"/>
      <c r="F47" s="50"/>
    </row>
    <row r="48" spans="1:13">
      <c r="E48" s="50"/>
      <c r="F48" s="50"/>
    </row>
    <row r="49" spans="5:6">
      <c r="E49" s="50"/>
      <c r="F49" s="50"/>
    </row>
    <row r="50" spans="5:6">
      <c r="E50" s="50"/>
      <c r="F50" s="50"/>
    </row>
    <row r="51" spans="5:6">
      <c r="E51" s="50"/>
      <c r="F51" s="50"/>
    </row>
    <row r="52" spans="5:6">
      <c r="E52" s="50"/>
      <c r="F52" s="50"/>
    </row>
    <row r="53" spans="5:6">
      <c r="E53" s="50"/>
      <c r="F53" s="50"/>
    </row>
    <row r="54" spans="5:6">
      <c r="E54" s="50"/>
      <c r="F54" s="50"/>
    </row>
    <row r="55" spans="5:6">
      <c r="E55" s="50"/>
      <c r="F55" s="50"/>
    </row>
  </sheetData>
  <sortState ref="A8:N30">
    <sortCondition ref="E7"/>
  </sortState>
  <hyperlinks>
    <hyperlink ref="M43" r:id="rId1"/>
  </hyperlinks>
  <pageMargins left="0.69930555555555596" right="0.69930555555555596" top="0.75" bottom="0.75" header="0.3" footer="0.3"/>
  <pageSetup scale="56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23" sqref="I23"/>
    </sheetView>
  </sheetViews>
  <sheetFormatPr defaultColWidth="9" defaultRowHeight="15" outlineLevelRow="1"/>
  <cols>
    <col min="3" max="3" width="13.5703125" customWidth="1"/>
    <col min="4" max="4" width="16.42578125" customWidth="1"/>
    <col min="5" max="5" width="12.140625" customWidth="1"/>
    <col min="6" max="6" width="17" customWidth="1"/>
  </cols>
  <sheetData>
    <row r="1" spans="1:11">
      <c r="A1" s="1"/>
    </row>
    <row r="2" spans="1:11" ht="18.75">
      <c r="B2" s="2"/>
      <c r="C2" s="3" t="s">
        <v>137</v>
      </c>
      <c r="D2" s="4"/>
      <c r="E2" s="24" t="s">
        <v>1</v>
      </c>
      <c r="F2" s="5"/>
      <c r="G2" s="4" t="s">
        <v>5</v>
      </c>
      <c r="H2" s="5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32</v>
      </c>
      <c r="D6" s="13" t="s">
        <v>33</v>
      </c>
      <c r="E6" s="13" t="s">
        <v>34</v>
      </c>
      <c r="F6" s="13" t="s">
        <v>35</v>
      </c>
      <c r="G6" s="25">
        <v>0.85550000000000004</v>
      </c>
      <c r="H6" s="14">
        <v>0.80839120370370399</v>
      </c>
      <c r="I6" s="18">
        <f>H6-$E$4</f>
        <v>5.8391203703703987E-2</v>
      </c>
      <c r="J6" s="19">
        <f>I6*G6</f>
        <v>4.9953674768518766E-2</v>
      </c>
      <c r="K6" s="20" t="s">
        <v>132</v>
      </c>
    </row>
    <row r="7" spans="1:11">
      <c r="B7" s="12">
        <v>2</v>
      </c>
      <c r="C7" s="15" t="s">
        <v>89</v>
      </c>
      <c r="D7" s="15" t="s">
        <v>90</v>
      </c>
      <c r="E7" s="15" t="s">
        <v>91</v>
      </c>
      <c r="F7" s="15" t="s">
        <v>92</v>
      </c>
      <c r="G7" s="25">
        <v>0.96650000000000003</v>
      </c>
      <c r="H7" s="14">
        <v>0.80609953703703696</v>
      </c>
      <c r="I7" s="18">
        <f>H7-$E$4</f>
        <v>5.6099537037036962E-2</v>
      </c>
      <c r="J7" s="19">
        <f>I7*G7</f>
        <v>5.4220202546296226E-2</v>
      </c>
      <c r="K7" s="20" t="s">
        <v>132</v>
      </c>
    </row>
    <row r="8" spans="1:11">
      <c r="B8" s="12">
        <v>3</v>
      </c>
      <c r="C8" s="13" t="s">
        <v>28</v>
      </c>
      <c r="D8" s="13" t="s">
        <v>29</v>
      </c>
      <c r="E8" s="13" t="s">
        <v>30</v>
      </c>
      <c r="F8" s="13" t="s">
        <v>31</v>
      </c>
      <c r="G8" s="25">
        <v>1.0505</v>
      </c>
      <c r="H8" s="14">
        <v>0.80961805555555599</v>
      </c>
      <c r="I8" s="18">
        <f>H8-$E$4</f>
        <v>5.9618055555555993E-2</v>
      </c>
      <c r="J8" s="19">
        <f>I8*G8</f>
        <v>6.2628767361111573E-2</v>
      </c>
      <c r="K8" s="21" t="s">
        <v>132</v>
      </c>
    </row>
    <row r="11" spans="1:11" outlineLevel="1"/>
  </sheetData>
  <sortState ref="B6:K9">
    <sortCondition ref="J6"/>
  </sortState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28" sqref="G28"/>
    </sheetView>
  </sheetViews>
  <sheetFormatPr defaultColWidth="9" defaultRowHeight="15"/>
  <cols>
    <col min="3" max="3" width="15.42578125" customWidth="1"/>
    <col min="4" max="4" width="15.28515625" customWidth="1"/>
    <col min="5" max="5" width="18.85546875" customWidth="1"/>
    <col min="6" max="6" width="16.140625" customWidth="1"/>
  </cols>
  <sheetData>
    <row r="1" spans="1:11">
      <c r="A1" s="1"/>
    </row>
    <row r="2" spans="1:11" ht="18.75">
      <c r="B2" s="79"/>
      <c r="C2" s="80" t="s">
        <v>137</v>
      </c>
      <c r="D2" s="81"/>
      <c r="E2" s="5"/>
      <c r="F2" s="5"/>
      <c r="G2" s="80" t="s">
        <v>3</v>
      </c>
      <c r="H2" s="5"/>
      <c r="I2" s="7"/>
      <c r="J2" s="7"/>
      <c r="K2" s="7"/>
    </row>
    <row r="3" spans="1:11">
      <c r="B3" s="79"/>
      <c r="C3" s="82"/>
      <c r="D3" s="81"/>
      <c r="E3" s="5"/>
      <c r="F3" s="5"/>
      <c r="G3" s="5"/>
      <c r="H3" s="5"/>
      <c r="I3" s="7"/>
      <c r="J3" s="7"/>
      <c r="K3" s="7"/>
    </row>
    <row r="4" spans="1:11">
      <c r="B4" s="7"/>
      <c r="C4" s="81"/>
      <c r="D4" s="83" t="s">
        <v>122</v>
      </c>
      <c r="E4" s="84">
        <v>0.75</v>
      </c>
      <c r="F4" s="5"/>
      <c r="G4" s="81"/>
      <c r="H4" s="5"/>
      <c r="I4" s="7"/>
      <c r="J4" s="7"/>
      <c r="K4" s="7"/>
    </row>
    <row r="5" spans="1:11" ht="30">
      <c r="B5" s="85" t="s">
        <v>123</v>
      </c>
      <c r="C5" s="86" t="s">
        <v>124</v>
      </c>
      <c r="D5" s="86" t="s">
        <v>125</v>
      </c>
      <c r="E5" s="86" t="s">
        <v>126</v>
      </c>
      <c r="F5" s="85" t="s">
        <v>12</v>
      </c>
      <c r="G5" s="86" t="s">
        <v>127</v>
      </c>
      <c r="H5" s="86" t="s">
        <v>128</v>
      </c>
      <c r="I5" s="86" t="s">
        <v>129</v>
      </c>
      <c r="J5" s="86" t="s">
        <v>130</v>
      </c>
      <c r="K5" s="86" t="s">
        <v>131</v>
      </c>
    </row>
    <row r="6" spans="1:11">
      <c r="B6" s="87">
        <v>1</v>
      </c>
      <c r="C6" s="13" t="s">
        <v>48</v>
      </c>
      <c r="D6" s="88" t="s">
        <v>49</v>
      </c>
      <c r="E6" s="13" t="s">
        <v>50</v>
      </c>
      <c r="F6" s="88" t="s">
        <v>51</v>
      </c>
      <c r="G6" s="89">
        <v>0.92279999999999995</v>
      </c>
      <c r="H6" s="90">
        <v>0.82668981481481474</v>
      </c>
      <c r="I6" s="91">
        <f t="shared" ref="I6:I11" si="0">H6-$E$4</f>
        <v>7.6689814814814738E-2</v>
      </c>
      <c r="J6" s="92">
        <f t="shared" ref="J6:J11" si="1">I6*G6</f>
        <v>7.076936111111104E-2</v>
      </c>
      <c r="K6" s="93" t="s">
        <v>132</v>
      </c>
    </row>
    <row r="7" spans="1:11">
      <c r="B7" s="87">
        <v>2</v>
      </c>
      <c r="C7" s="13" t="s">
        <v>89</v>
      </c>
      <c r="D7" s="13" t="s">
        <v>90</v>
      </c>
      <c r="E7" s="13" t="s">
        <v>91</v>
      </c>
      <c r="F7" s="13" t="s">
        <v>92</v>
      </c>
      <c r="G7" s="89">
        <v>0.96650000000000003</v>
      </c>
      <c r="H7" s="90">
        <v>0.82873842592592595</v>
      </c>
      <c r="I7" s="91">
        <f t="shared" si="0"/>
        <v>7.8738425925925948E-2</v>
      </c>
      <c r="J7" s="92">
        <f t="shared" si="1"/>
        <v>7.6100688657407434E-2</v>
      </c>
      <c r="K7" s="94" t="s">
        <v>132</v>
      </c>
    </row>
    <row r="8" spans="1:11">
      <c r="B8" s="87">
        <v>3</v>
      </c>
      <c r="C8" s="13" t="s">
        <v>68</v>
      </c>
      <c r="D8" s="13" t="s">
        <v>69</v>
      </c>
      <c r="E8" s="13" t="s">
        <v>70</v>
      </c>
      <c r="F8" s="13" t="s">
        <v>71</v>
      </c>
      <c r="G8" s="89">
        <v>0.98599999999999999</v>
      </c>
      <c r="H8" s="90">
        <v>0.83158564814814817</v>
      </c>
      <c r="I8" s="91">
        <f t="shared" si="0"/>
        <v>8.1585648148148171E-2</v>
      </c>
      <c r="J8" s="92">
        <f t="shared" si="1"/>
        <v>8.0443449074074094E-2</v>
      </c>
      <c r="K8" s="94" t="s">
        <v>132</v>
      </c>
    </row>
    <row r="9" spans="1:11">
      <c r="B9" s="87">
        <v>4</v>
      </c>
      <c r="C9" s="13" t="s">
        <v>60</v>
      </c>
      <c r="D9" s="13" t="s">
        <v>61</v>
      </c>
      <c r="E9" s="13" t="s">
        <v>62</v>
      </c>
      <c r="F9" s="13" t="s">
        <v>63</v>
      </c>
      <c r="G9" s="89">
        <v>0.94340000000000002</v>
      </c>
      <c r="H9" s="90">
        <v>0.84270833333333339</v>
      </c>
      <c r="I9" s="91">
        <f t="shared" si="0"/>
        <v>9.2708333333333393E-2</v>
      </c>
      <c r="J9" s="92">
        <f t="shared" si="1"/>
        <v>8.7461041666666725E-2</v>
      </c>
      <c r="K9" s="94" t="s">
        <v>132</v>
      </c>
    </row>
    <row r="10" spans="1:11">
      <c r="B10" s="87">
        <v>5</v>
      </c>
      <c r="C10" s="13" t="s">
        <v>36</v>
      </c>
      <c r="D10" s="13" t="s">
        <v>37</v>
      </c>
      <c r="E10" s="13" t="s">
        <v>148</v>
      </c>
      <c r="F10" s="13" t="s">
        <v>39</v>
      </c>
      <c r="G10" s="78">
        <v>0.91800000000000004</v>
      </c>
      <c r="H10" s="90">
        <v>0.85398148148148145</v>
      </c>
      <c r="I10" s="91">
        <f t="shared" si="0"/>
        <v>0.10398148148148145</v>
      </c>
      <c r="J10" s="92">
        <f t="shared" si="1"/>
        <v>9.5454999999999984E-2</v>
      </c>
      <c r="K10" s="94" t="s">
        <v>132</v>
      </c>
    </row>
    <row r="11" spans="1:11">
      <c r="B11" s="87">
        <v>6</v>
      </c>
      <c r="C11" s="13" t="s">
        <v>144</v>
      </c>
      <c r="D11" s="13" t="s">
        <v>145</v>
      </c>
      <c r="E11" s="13" t="s">
        <v>146</v>
      </c>
      <c r="F11" s="13" t="s">
        <v>147</v>
      </c>
      <c r="G11" s="78">
        <v>0.89610000000000001</v>
      </c>
      <c r="H11" s="90">
        <v>0.85700231481481481</v>
      </c>
      <c r="I11" s="91">
        <f t="shared" si="0"/>
        <v>0.10700231481481481</v>
      </c>
      <c r="J11" s="92">
        <f t="shared" si="1"/>
        <v>9.5884774305555559E-2</v>
      </c>
      <c r="K11" s="94" t="s">
        <v>132</v>
      </c>
    </row>
  </sheetData>
  <pageMargins left="0.69930555555555596" right="0.69930555555555596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B10" sqref="B10"/>
    </sheetView>
  </sheetViews>
  <sheetFormatPr defaultColWidth="9" defaultRowHeight="15"/>
  <cols>
    <col min="3" max="3" width="12.42578125" customWidth="1"/>
    <col min="4" max="4" width="13.140625" customWidth="1"/>
    <col min="5" max="5" width="24" customWidth="1"/>
    <col min="6" max="6" width="16" customWidth="1"/>
  </cols>
  <sheetData>
    <row r="1" spans="1:11">
      <c r="A1" s="1"/>
    </row>
    <row r="2" spans="1:11" ht="18.75">
      <c r="B2" s="79"/>
      <c r="C2" s="80" t="s">
        <v>137</v>
      </c>
      <c r="D2" s="81"/>
      <c r="E2" s="5"/>
      <c r="F2" s="5"/>
      <c r="G2" s="80" t="s">
        <v>4</v>
      </c>
      <c r="H2" s="5"/>
      <c r="I2" s="7"/>
      <c r="J2" s="7"/>
      <c r="K2" s="7"/>
    </row>
    <row r="3" spans="1:11">
      <c r="B3" s="79"/>
      <c r="C3" s="82"/>
      <c r="D3" s="81"/>
      <c r="E3" s="5"/>
      <c r="F3" s="5"/>
      <c r="G3" s="5"/>
      <c r="H3" s="5"/>
      <c r="I3" s="7"/>
      <c r="J3" s="7"/>
      <c r="K3" s="7"/>
    </row>
    <row r="4" spans="1:11">
      <c r="B4" s="7"/>
      <c r="C4" s="81"/>
      <c r="D4" s="83" t="s">
        <v>122</v>
      </c>
      <c r="E4" s="84">
        <v>0.75</v>
      </c>
      <c r="F4" s="5"/>
      <c r="G4" s="81"/>
      <c r="H4" s="5"/>
      <c r="I4" s="7"/>
      <c r="J4" s="7"/>
      <c r="K4" s="7"/>
    </row>
    <row r="5" spans="1:11" ht="30">
      <c r="B5" s="85" t="s">
        <v>123</v>
      </c>
      <c r="C5" s="86" t="s">
        <v>124</v>
      </c>
      <c r="D5" s="86" t="s">
        <v>125</v>
      </c>
      <c r="E5" s="86" t="s">
        <v>126</v>
      </c>
      <c r="F5" s="85" t="s">
        <v>12</v>
      </c>
      <c r="G5" s="86" t="s">
        <v>127</v>
      </c>
      <c r="H5" s="86" t="s">
        <v>128</v>
      </c>
      <c r="I5" s="86" t="s">
        <v>129</v>
      </c>
      <c r="J5" s="86" t="s">
        <v>130</v>
      </c>
      <c r="K5" s="86" t="s">
        <v>131</v>
      </c>
    </row>
    <row r="6" spans="1:11">
      <c r="B6" s="87">
        <v>1</v>
      </c>
      <c r="C6" s="13" t="s">
        <v>89</v>
      </c>
      <c r="D6" s="13" t="s">
        <v>90</v>
      </c>
      <c r="E6" s="13" t="s">
        <v>91</v>
      </c>
      <c r="F6" s="13" t="s">
        <v>92</v>
      </c>
      <c r="G6" s="89">
        <v>0.96650000000000003</v>
      </c>
      <c r="H6" s="90">
        <v>0.80523148148148149</v>
      </c>
      <c r="I6" s="91">
        <f>H6-$E$4</f>
        <v>5.5231481481481493E-2</v>
      </c>
      <c r="J6" s="92">
        <f>I6*G6</f>
        <v>5.3381226851851864E-2</v>
      </c>
      <c r="K6" s="94" t="s">
        <v>132</v>
      </c>
    </row>
    <row r="7" spans="1:11">
      <c r="B7" s="12">
        <v>2</v>
      </c>
      <c r="C7" s="13" t="s">
        <v>93</v>
      </c>
      <c r="D7" s="13" t="s">
        <v>94</v>
      </c>
      <c r="E7" s="13" t="s">
        <v>95</v>
      </c>
      <c r="F7" s="13" t="s">
        <v>96</v>
      </c>
      <c r="G7" s="89">
        <v>0.97150000000000003</v>
      </c>
      <c r="H7" s="90">
        <v>0.80832175925925931</v>
      </c>
      <c r="I7" s="91">
        <f>H7-$E$4</f>
        <v>5.8321759259259309E-2</v>
      </c>
      <c r="J7" s="92">
        <f>I7*G7</f>
        <v>5.6659589120370418E-2</v>
      </c>
      <c r="K7" s="94" t="s">
        <v>132</v>
      </c>
    </row>
    <row r="8" spans="1:11">
      <c r="B8" s="87">
        <v>3</v>
      </c>
      <c r="C8" s="13" t="s">
        <v>60</v>
      </c>
      <c r="D8" s="13" t="s">
        <v>61</v>
      </c>
      <c r="E8" s="13" t="s">
        <v>62</v>
      </c>
      <c r="F8" s="13" t="s">
        <v>63</v>
      </c>
      <c r="G8" s="89">
        <v>0.94340000000000002</v>
      </c>
      <c r="H8" s="90">
        <v>0.8115162037037037</v>
      </c>
      <c r="I8" s="91">
        <f>H8-$E$4</f>
        <v>6.1516203703703698E-2</v>
      </c>
      <c r="J8" s="92">
        <f>I8*G8</f>
        <v>5.8034386574074066E-2</v>
      </c>
      <c r="K8" s="94" t="s">
        <v>132</v>
      </c>
    </row>
    <row r="9" spans="1:11">
      <c r="B9" s="12">
        <v>4</v>
      </c>
      <c r="C9" s="13" t="s">
        <v>28</v>
      </c>
      <c r="D9" s="13" t="s">
        <v>29</v>
      </c>
      <c r="E9" s="13" t="s">
        <v>30</v>
      </c>
      <c r="F9" s="13" t="s">
        <v>31</v>
      </c>
      <c r="G9" s="89">
        <v>1.0505</v>
      </c>
      <c r="H9" s="90">
        <v>0.80866898148148147</v>
      </c>
      <c r="I9" s="91">
        <f>H9-$E$4</f>
        <v>5.8668981481481475E-2</v>
      </c>
      <c r="J9" s="92">
        <f>I9*G9</f>
        <v>6.1631765046296291E-2</v>
      </c>
      <c r="K9" s="94" t="s">
        <v>132</v>
      </c>
    </row>
  </sheetData>
  <pageMargins left="0.69930555555555596" right="0.69930555555555596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20" sqref="G20"/>
    </sheetView>
  </sheetViews>
  <sheetFormatPr defaultColWidth="9" defaultRowHeight="15" outlineLevelRow="1"/>
  <cols>
    <col min="3" max="3" width="16" customWidth="1"/>
    <col min="4" max="4" width="17.42578125" customWidth="1"/>
    <col min="5" max="5" width="17.28515625" customWidth="1"/>
    <col min="6" max="6" width="11.28515625" customWidth="1"/>
    <col min="7" max="7" width="11.140625" customWidth="1"/>
  </cols>
  <sheetData>
    <row r="1" spans="1:11">
      <c r="A1" s="1"/>
    </row>
    <row r="2" spans="1:11" ht="18.75">
      <c r="B2" s="2"/>
      <c r="C2" s="3" t="s">
        <v>140</v>
      </c>
      <c r="D2" s="4"/>
      <c r="E2" s="5"/>
      <c r="F2" s="5"/>
      <c r="G2" s="4" t="s">
        <v>5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48</v>
      </c>
      <c r="D6" s="15" t="s">
        <v>49</v>
      </c>
      <c r="E6" s="13" t="s">
        <v>50</v>
      </c>
      <c r="F6" s="15" t="s">
        <v>51</v>
      </c>
      <c r="G6" s="25">
        <v>0.92279999999999995</v>
      </c>
      <c r="H6" s="14">
        <v>0.80973379629629638</v>
      </c>
      <c r="I6" s="18">
        <f>H6-$E$4</f>
        <v>5.9733796296296382E-2</v>
      </c>
      <c r="J6" s="19">
        <f>I6*G6</f>
        <v>5.5122347222222298E-2</v>
      </c>
      <c r="K6" s="20" t="s">
        <v>132</v>
      </c>
    </row>
    <row r="7" spans="1:11">
      <c r="B7" s="12">
        <v>2</v>
      </c>
      <c r="C7" s="13" t="s">
        <v>1</v>
      </c>
      <c r="D7" s="13" t="s">
        <v>65</v>
      </c>
      <c r="E7" s="13" t="s">
        <v>34</v>
      </c>
      <c r="F7" s="13" t="s">
        <v>142</v>
      </c>
      <c r="G7" s="78">
        <v>0.93569999999999998</v>
      </c>
      <c r="H7" s="14">
        <v>0.81434027777777773</v>
      </c>
      <c r="I7" s="18">
        <f>H7-$E$4</f>
        <v>6.4340277777777732E-2</v>
      </c>
      <c r="J7" s="19">
        <f>I7*G7</f>
        <v>6.0203197916666625E-2</v>
      </c>
      <c r="K7" s="20" t="s">
        <v>132</v>
      </c>
    </row>
    <row r="8" spans="1:11">
      <c r="B8" s="12">
        <v>3</v>
      </c>
      <c r="C8" s="15" t="s">
        <v>89</v>
      </c>
      <c r="D8" s="15" t="s">
        <v>90</v>
      </c>
      <c r="E8" s="15" t="s">
        <v>91</v>
      </c>
      <c r="F8" s="15" t="s">
        <v>92</v>
      </c>
      <c r="G8" s="25">
        <v>0.96650000000000003</v>
      </c>
      <c r="H8" s="14">
        <v>0.81331018518518527</v>
      </c>
      <c r="I8" s="18">
        <f>H8-$E$4</f>
        <v>6.3310185185185275E-2</v>
      </c>
      <c r="J8" s="19">
        <f>I8*G8</f>
        <v>6.1189293981481568E-2</v>
      </c>
      <c r="K8" s="20" t="s">
        <v>132</v>
      </c>
    </row>
    <row r="9" spans="1:11">
      <c r="B9" s="12">
        <v>4</v>
      </c>
      <c r="C9" s="13" t="s">
        <v>68</v>
      </c>
      <c r="D9" s="13" t="s">
        <v>69</v>
      </c>
      <c r="E9" s="13" t="s">
        <v>70</v>
      </c>
      <c r="F9" s="13" t="s">
        <v>71</v>
      </c>
      <c r="G9" s="25">
        <v>0.98570000000000002</v>
      </c>
      <c r="H9" s="14">
        <v>0.81398148148148142</v>
      </c>
      <c r="I9" s="18">
        <f>H9-$E$4</f>
        <v>6.3981481481481417E-2</v>
      </c>
      <c r="J9" s="19">
        <f>I9*G9</f>
        <v>6.3066546296296239E-2</v>
      </c>
      <c r="K9" s="20" t="s">
        <v>132</v>
      </c>
    </row>
    <row r="10" spans="1:11">
      <c r="B10" s="12">
        <v>5</v>
      </c>
      <c r="C10" s="13" t="s">
        <v>28</v>
      </c>
      <c r="D10" s="13" t="s">
        <v>29</v>
      </c>
      <c r="E10" s="13" t="s">
        <v>30</v>
      </c>
      <c r="F10" s="13" t="s">
        <v>31</v>
      </c>
      <c r="G10" s="25">
        <v>1.0505</v>
      </c>
      <c r="H10" s="14">
        <v>0.81346064814814811</v>
      </c>
      <c r="I10" s="18">
        <f>H10-$E$4</f>
        <v>6.3460648148148113E-2</v>
      </c>
      <c r="J10" s="19">
        <f>I10*G10</f>
        <v>6.6665410879629586E-2</v>
      </c>
      <c r="K10" s="20" t="s">
        <v>132</v>
      </c>
    </row>
    <row r="13" spans="1:11" outlineLevel="1"/>
    <row r="18" outlineLevel="1"/>
    <row r="20" outlineLevel="1"/>
  </sheetData>
  <sortState ref="B6:K10">
    <sortCondition ref="J6"/>
  </sortState>
  <pageMargins left="0.69930555555555596" right="0.69930555555555596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6" sqref="B6:K11"/>
    </sheetView>
  </sheetViews>
  <sheetFormatPr defaultColWidth="9" defaultRowHeight="15" outlineLevelRow="1"/>
  <cols>
    <col min="3" max="3" width="11.85546875" customWidth="1"/>
    <col min="4" max="4" width="11.42578125" customWidth="1"/>
    <col min="5" max="5" width="17.85546875" customWidth="1"/>
    <col min="6" max="6" width="10.5703125" customWidth="1"/>
  </cols>
  <sheetData>
    <row r="1" spans="1:11">
      <c r="A1" s="1"/>
    </row>
    <row r="2" spans="1:11" ht="18.75">
      <c r="B2" s="2"/>
      <c r="C2" s="3" t="s">
        <v>143</v>
      </c>
      <c r="D2" s="4"/>
      <c r="E2" s="5"/>
      <c r="F2" s="5"/>
      <c r="G2" s="3" t="s">
        <v>3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48</v>
      </c>
      <c r="D6" s="15" t="s">
        <v>49</v>
      </c>
      <c r="E6" s="13" t="s">
        <v>50</v>
      </c>
      <c r="F6" s="15" t="s">
        <v>51</v>
      </c>
      <c r="G6" s="25">
        <v>0.92279999999999995</v>
      </c>
      <c r="H6" s="14">
        <v>0.83385416666666667</v>
      </c>
      <c r="I6" s="18">
        <f t="shared" ref="I6:I11" si="0">H6-$E$4</f>
        <v>8.3854166666666674E-2</v>
      </c>
      <c r="J6" s="19">
        <f t="shared" ref="J6:J11" si="1">I6*G6</f>
        <v>7.7380625000000008E-2</v>
      </c>
      <c r="K6" s="20" t="s">
        <v>132</v>
      </c>
    </row>
    <row r="7" spans="1:11">
      <c r="B7" s="12">
        <v>2</v>
      </c>
      <c r="C7" s="15" t="s">
        <v>89</v>
      </c>
      <c r="D7" s="15" t="s">
        <v>90</v>
      </c>
      <c r="E7" s="15" t="s">
        <v>91</v>
      </c>
      <c r="F7" s="15" t="s">
        <v>92</v>
      </c>
      <c r="G7" s="25">
        <v>0.96650000000000003</v>
      </c>
      <c r="H7" s="14">
        <v>0.83206018518518521</v>
      </c>
      <c r="I7" s="18">
        <f t="shared" si="0"/>
        <v>8.2060185185185208E-2</v>
      </c>
      <c r="J7" s="19">
        <f t="shared" si="1"/>
        <v>7.9311168981481509E-2</v>
      </c>
      <c r="K7" s="20" t="s">
        <v>132</v>
      </c>
    </row>
    <row r="8" spans="1:11" outlineLevel="1">
      <c r="B8" s="12">
        <v>3</v>
      </c>
      <c r="C8" s="13" t="s">
        <v>1</v>
      </c>
      <c r="D8" s="13" t="s">
        <v>65</v>
      </c>
      <c r="E8" s="13" t="s">
        <v>34</v>
      </c>
      <c r="F8" s="13" t="s">
        <v>142</v>
      </c>
      <c r="G8" s="78">
        <v>0.93569999999999998</v>
      </c>
      <c r="H8" s="14">
        <v>0.83577546296296301</v>
      </c>
      <c r="I8" s="18">
        <f t="shared" si="0"/>
        <v>8.5775462962963012E-2</v>
      </c>
      <c r="J8" s="19">
        <f t="shared" si="1"/>
        <v>8.0260100694444489E-2</v>
      </c>
      <c r="K8" s="20" t="s">
        <v>132</v>
      </c>
    </row>
    <row r="9" spans="1:11">
      <c r="B9" s="12">
        <v>4</v>
      </c>
      <c r="C9" s="13" t="s">
        <v>68</v>
      </c>
      <c r="D9" s="13" t="s">
        <v>69</v>
      </c>
      <c r="E9" s="13" t="s">
        <v>70</v>
      </c>
      <c r="F9" s="13" t="s">
        <v>71</v>
      </c>
      <c r="G9" s="25">
        <v>0.98570000000000002</v>
      </c>
      <c r="H9" s="14">
        <v>0.83295138888888898</v>
      </c>
      <c r="I9" s="18">
        <f t="shared" si="0"/>
        <v>8.2951388888888977E-2</v>
      </c>
      <c r="J9" s="19">
        <f t="shared" si="1"/>
        <v>8.1765184027777868E-2</v>
      </c>
      <c r="K9" s="20" t="s">
        <v>132</v>
      </c>
    </row>
    <row r="10" spans="1:11">
      <c r="B10" s="12">
        <v>5</v>
      </c>
      <c r="C10" s="13" t="s">
        <v>60</v>
      </c>
      <c r="D10" s="13" t="s">
        <v>61</v>
      </c>
      <c r="E10" s="13" t="s">
        <v>62</v>
      </c>
      <c r="F10" s="13" t="s">
        <v>63</v>
      </c>
      <c r="G10" s="25">
        <v>0.94340000000000002</v>
      </c>
      <c r="H10" s="14">
        <v>0.83732638888888899</v>
      </c>
      <c r="I10" s="18">
        <f t="shared" si="0"/>
        <v>8.7326388888888995E-2</v>
      </c>
      <c r="J10" s="19">
        <f t="shared" si="1"/>
        <v>8.238371527777788E-2</v>
      </c>
      <c r="K10" s="20" t="s">
        <v>132</v>
      </c>
    </row>
    <row r="11" spans="1:11">
      <c r="B11" s="12">
        <v>6</v>
      </c>
      <c r="C11" s="13" t="s">
        <v>28</v>
      </c>
      <c r="D11" s="13" t="s">
        <v>29</v>
      </c>
      <c r="E11" s="13" t="s">
        <v>30</v>
      </c>
      <c r="F11" s="13" t="s">
        <v>31</v>
      </c>
      <c r="G11" s="25">
        <v>1.0505</v>
      </c>
      <c r="H11" s="14">
        <v>0.83518518518518514</v>
      </c>
      <c r="I11" s="18">
        <f t="shared" si="0"/>
        <v>8.5185185185185142E-2</v>
      </c>
      <c r="J11" s="19">
        <f t="shared" si="1"/>
        <v>8.948703703703699E-2</v>
      </c>
      <c r="K11" s="20" t="s">
        <v>132</v>
      </c>
    </row>
    <row r="20" outlineLevel="1"/>
  </sheetData>
  <sortState ref="B6:K11">
    <sortCondition ref="J6"/>
  </sortState>
  <pageMargins left="0.69930555555555596" right="0.69930555555555596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23" sqref="F23"/>
    </sheetView>
  </sheetViews>
  <sheetFormatPr defaultColWidth="9" defaultRowHeight="15"/>
  <cols>
    <col min="3" max="3" width="14.140625" customWidth="1"/>
    <col min="4" max="4" width="16.5703125" customWidth="1"/>
    <col min="5" max="5" width="18.42578125" customWidth="1"/>
    <col min="6" max="6" width="12.425781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3" t="s">
        <v>4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23">
        <v>1</v>
      </c>
      <c r="C6" s="13" t="s">
        <v>93</v>
      </c>
      <c r="D6" s="13" t="s">
        <v>94</v>
      </c>
      <c r="E6" s="13" t="s">
        <v>95</v>
      </c>
      <c r="F6" s="13" t="s">
        <v>96</v>
      </c>
      <c r="G6" s="25">
        <v>0.97150000000000003</v>
      </c>
      <c r="H6" s="14">
        <v>0.81002314814814813</v>
      </c>
      <c r="I6" s="18">
        <f>H6-$E$4</f>
        <v>6.0023148148148131E-2</v>
      </c>
      <c r="J6" s="19">
        <f>I6*G6</f>
        <v>5.8312488425925908E-2</v>
      </c>
      <c r="K6" s="20" t="s">
        <v>132</v>
      </c>
    </row>
    <row r="7" spans="1:11">
      <c r="B7" s="23">
        <v>2</v>
      </c>
      <c r="C7" s="15" t="s">
        <v>89</v>
      </c>
      <c r="D7" s="15" t="s">
        <v>90</v>
      </c>
      <c r="E7" s="15" t="s">
        <v>91</v>
      </c>
      <c r="F7" s="15" t="s">
        <v>92</v>
      </c>
      <c r="G7" s="25">
        <v>0.96650000000000003</v>
      </c>
      <c r="H7" s="14">
        <v>0.81048611111111113</v>
      </c>
      <c r="I7" s="18">
        <f t="shared" ref="I7" si="0">H7-$E$4</f>
        <v>6.0486111111111129E-2</v>
      </c>
      <c r="J7" s="19">
        <f t="shared" ref="J7" si="1">I7*G7</f>
        <v>5.8459826388888907E-2</v>
      </c>
      <c r="K7" s="21" t="s">
        <v>132</v>
      </c>
    </row>
    <row r="8" spans="1:11">
      <c r="B8" s="23">
        <v>3</v>
      </c>
      <c r="C8" s="13" t="s">
        <v>1</v>
      </c>
      <c r="D8" s="13" t="s">
        <v>65</v>
      </c>
      <c r="E8" s="13" t="s">
        <v>34</v>
      </c>
      <c r="F8" s="13" t="s">
        <v>142</v>
      </c>
      <c r="G8" s="78">
        <v>0.93569999999999998</v>
      </c>
      <c r="H8" s="14">
        <v>0.81752314814814808</v>
      </c>
      <c r="I8" s="18">
        <f>H8-$E$4</f>
        <v>6.7523148148148082E-2</v>
      </c>
      <c r="J8" s="19">
        <f>I8*G8</f>
        <v>6.3181409722222165E-2</v>
      </c>
      <c r="K8" s="20" t="s">
        <v>132</v>
      </c>
    </row>
    <row r="9" spans="1:11">
      <c r="B9" s="23">
        <v>4</v>
      </c>
      <c r="C9" s="13" t="s">
        <v>48</v>
      </c>
      <c r="D9" s="15" t="s">
        <v>49</v>
      </c>
      <c r="E9" s="13" t="s">
        <v>50</v>
      </c>
      <c r="F9" s="15" t="s">
        <v>51</v>
      </c>
      <c r="G9" s="25">
        <v>0.92279999999999995</v>
      </c>
      <c r="H9" s="17" t="s">
        <v>27</v>
      </c>
      <c r="I9" s="18" t="s">
        <v>27</v>
      </c>
      <c r="J9" s="19" t="s">
        <v>27</v>
      </c>
      <c r="K9" s="20" t="s">
        <v>132</v>
      </c>
    </row>
  </sheetData>
  <sortState ref="B6:K13">
    <sortCondition ref="J6"/>
  </sortState>
  <pageMargins left="0.69930555555555596" right="0.69930555555555596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4" sqref="D14"/>
    </sheetView>
  </sheetViews>
  <sheetFormatPr defaultColWidth="9" defaultRowHeight="15"/>
  <cols>
    <col min="3" max="3" width="10.85546875" customWidth="1"/>
    <col min="4" max="4" width="12.85546875" customWidth="1"/>
    <col min="5" max="5" width="16.5703125" customWidth="1"/>
    <col min="6" max="6" width="11.28515625" customWidth="1"/>
  </cols>
  <sheetData>
    <row r="1" spans="1:11">
      <c r="A1" s="1"/>
    </row>
    <row r="2" spans="1:11" ht="18.75">
      <c r="B2" s="2"/>
      <c r="C2" s="3" t="s">
        <v>140</v>
      </c>
      <c r="D2" s="4"/>
      <c r="E2" s="5"/>
      <c r="F2" s="5"/>
      <c r="G2" s="3" t="s">
        <v>5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23">
        <v>1</v>
      </c>
      <c r="C6" s="13" t="s">
        <v>1</v>
      </c>
      <c r="D6" s="13" t="s">
        <v>65</v>
      </c>
      <c r="E6" s="13" t="s">
        <v>34</v>
      </c>
      <c r="F6" s="13" t="s">
        <v>142</v>
      </c>
      <c r="G6" s="78">
        <v>0.93569999999999998</v>
      </c>
      <c r="H6" s="14">
        <v>0.82333333333333336</v>
      </c>
      <c r="I6" s="18">
        <f>H6-$E$4</f>
        <v>7.3333333333333361E-2</v>
      </c>
      <c r="J6" s="19">
        <f>I6*G6</f>
        <v>6.8618000000000026E-2</v>
      </c>
      <c r="K6" s="20" t="s">
        <v>132</v>
      </c>
    </row>
    <row r="7" spans="1:11">
      <c r="B7" s="23">
        <v>2</v>
      </c>
      <c r="C7" s="15" t="s">
        <v>89</v>
      </c>
      <c r="D7" s="15" t="s">
        <v>90</v>
      </c>
      <c r="E7" s="15" t="s">
        <v>91</v>
      </c>
      <c r="F7" s="15" t="s">
        <v>92</v>
      </c>
      <c r="G7" s="25">
        <v>0.96650000000000003</v>
      </c>
      <c r="H7" s="14">
        <v>0.83042824074074073</v>
      </c>
      <c r="I7" s="18">
        <f t="shared" ref="I7" si="0">H7-$E$4</f>
        <v>8.0428240740740731E-2</v>
      </c>
      <c r="J7" s="19">
        <f t="shared" ref="J7" si="1">I7*G7</f>
        <v>7.7733894675925924E-2</v>
      </c>
      <c r="K7" s="21" t="s">
        <v>132</v>
      </c>
    </row>
  </sheetData>
  <pageMargins left="0.69930555555555596" right="0.69930555555555596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19" sqref="D19"/>
    </sheetView>
  </sheetViews>
  <sheetFormatPr defaultColWidth="9" defaultRowHeight="15"/>
  <cols>
    <col min="3" max="3" width="14.28515625" customWidth="1"/>
    <col min="4" max="4" width="15.5703125" customWidth="1"/>
    <col min="5" max="5" width="17.28515625" customWidth="1"/>
    <col min="6" max="6" width="10.57031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5"/>
      <c r="H2" s="3" t="s">
        <v>3</v>
      </c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48</v>
      </c>
      <c r="D6" s="15" t="s">
        <v>49</v>
      </c>
      <c r="E6" s="13" t="s">
        <v>50</v>
      </c>
      <c r="F6" s="15" t="s">
        <v>51</v>
      </c>
      <c r="G6" s="25">
        <v>0.92279999999999995</v>
      </c>
      <c r="H6" s="14">
        <v>0.81153935185185189</v>
      </c>
      <c r="I6" s="18">
        <f t="shared" ref="I6" si="0">H6-$E$4</f>
        <v>6.1539351851851887E-2</v>
      </c>
      <c r="J6" s="19">
        <f t="shared" ref="J6" si="1">I6*G6</f>
        <v>5.678851388888892E-2</v>
      </c>
      <c r="K6" s="20" t="s">
        <v>132</v>
      </c>
    </row>
    <row r="7" spans="1:11">
      <c r="B7" s="12">
        <v>2</v>
      </c>
      <c r="C7" s="13" t="s">
        <v>1</v>
      </c>
      <c r="D7" s="13" t="s">
        <v>65</v>
      </c>
      <c r="E7" s="13" t="s">
        <v>34</v>
      </c>
      <c r="F7" s="13" t="s">
        <v>142</v>
      </c>
      <c r="G7" s="78">
        <v>0.93569999999999998</v>
      </c>
      <c r="H7" s="14">
        <v>0.8165162037037037</v>
      </c>
      <c r="I7" s="18">
        <f>H7-$E$4</f>
        <v>6.6516203703703702E-2</v>
      </c>
      <c r="J7" s="19">
        <f>I7*G7</f>
        <v>6.2239211805555555E-2</v>
      </c>
      <c r="K7" s="20" t="s">
        <v>132</v>
      </c>
    </row>
    <row r="8" spans="1:11">
      <c r="B8" s="12">
        <v>3</v>
      </c>
      <c r="C8" s="15" t="s">
        <v>89</v>
      </c>
      <c r="D8" s="15" t="s">
        <v>90</v>
      </c>
      <c r="E8" s="15" t="s">
        <v>91</v>
      </c>
      <c r="F8" s="15" t="s">
        <v>92</v>
      </c>
      <c r="G8" s="25">
        <v>0.96650000000000003</v>
      </c>
      <c r="H8" s="14">
        <v>0.8205324074074074</v>
      </c>
      <c r="I8" s="18">
        <f>H8-$E$4</f>
        <v>7.0532407407407405E-2</v>
      </c>
      <c r="J8" s="19">
        <f>I8*G8</f>
        <v>6.8169571759259265E-2</v>
      </c>
      <c r="K8" s="20" t="s">
        <v>132</v>
      </c>
    </row>
    <row r="9" spans="1:11">
      <c r="B9" s="12">
        <v>4</v>
      </c>
      <c r="C9" s="13" t="s">
        <v>60</v>
      </c>
      <c r="D9" s="13" t="s">
        <v>61</v>
      </c>
      <c r="E9" s="13" t="s">
        <v>62</v>
      </c>
      <c r="F9" s="13" t="s">
        <v>63</v>
      </c>
      <c r="G9" s="25">
        <v>0.94340000000000002</v>
      </c>
      <c r="H9" s="14">
        <v>0.82378472222222221</v>
      </c>
      <c r="I9" s="18">
        <f>H9-$E$4</f>
        <v>7.378472222222221E-2</v>
      </c>
      <c r="J9" s="19">
        <f>I9*G9</f>
        <v>6.960850694444444E-2</v>
      </c>
      <c r="K9" s="20" t="s">
        <v>132</v>
      </c>
    </row>
    <row r="10" spans="1:11">
      <c r="B10" s="12">
        <v>5</v>
      </c>
      <c r="C10" s="13" t="s">
        <v>68</v>
      </c>
      <c r="D10" s="13" t="s">
        <v>69</v>
      </c>
      <c r="E10" s="13" t="s">
        <v>70</v>
      </c>
      <c r="F10" s="13" t="s">
        <v>71</v>
      </c>
      <c r="G10" s="25">
        <v>0.98570000000000002</v>
      </c>
      <c r="H10" s="14" t="s">
        <v>27</v>
      </c>
      <c r="I10" s="18" t="s">
        <v>27</v>
      </c>
      <c r="J10" s="19" t="s">
        <v>27</v>
      </c>
      <c r="K10" s="20" t="s">
        <v>132</v>
      </c>
    </row>
  </sheetData>
  <pageMargins left="0.69930555555555596" right="0.69930555555555596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B4" sqref="B4:K6"/>
    </sheetView>
  </sheetViews>
  <sheetFormatPr defaultColWidth="9" defaultRowHeight="15"/>
  <cols>
    <col min="3" max="3" width="13" customWidth="1"/>
    <col min="4" max="4" width="13.85546875" customWidth="1"/>
    <col min="5" max="5" width="13.5703125" customWidth="1"/>
  </cols>
  <sheetData>
    <row r="1" spans="1:11">
      <c r="A1" s="1"/>
    </row>
    <row r="2" spans="1:11" ht="18.75">
      <c r="B2" s="2"/>
      <c r="C2" s="3" t="s">
        <v>140</v>
      </c>
      <c r="D2" s="4"/>
      <c r="E2" s="5"/>
      <c r="F2" s="5"/>
      <c r="G2" s="3" t="s">
        <v>4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5" t="s">
        <v>89</v>
      </c>
      <c r="D6" s="15" t="s">
        <v>90</v>
      </c>
      <c r="E6" s="15" t="s">
        <v>91</v>
      </c>
      <c r="F6" s="15" t="s">
        <v>92</v>
      </c>
      <c r="G6" s="25">
        <v>0.96650000000000003</v>
      </c>
      <c r="H6" s="14">
        <v>0.8413194444444444</v>
      </c>
      <c r="I6" s="18">
        <f>H6-$E$4</f>
        <v>9.1319444444444398E-2</v>
      </c>
      <c r="J6" s="19">
        <f>I6*G6</f>
        <v>8.8260243055555507E-2</v>
      </c>
      <c r="K6" s="21" t="s">
        <v>132</v>
      </c>
    </row>
  </sheetData>
  <pageMargins left="0.69930555555555596" right="0.69930555555555596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B4" sqref="B4:K6"/>
    </sheetView>
  </sheetViews>
  <sheetFormatPr defaultColWidth="9" defaultRowHeight="15"/>
  <cols>
    <col min="3" max="3" width="16.140625" customWidth="1"/>
    <col min="4" max="4" width="14.5703125" customWidth="1"/>
    <col min="5" max="5" width="18.7109375" customWidth="1"/>
    <col min="6" max="6" width="11.5703125" customWidth="1"/>
  </cols>
  <sheetData>
    <row r="1" spans="1:11">
      <c r="A1" s="1"/>
    </row>
    <row r="2" spans="1:11" ht="18.75">
      <c r="B2" s="2"/>
      <c r="C2" s="3" t="s">
        <v>141</v>
      </c>
      <c r="D2" s="4"/>
      <c r="E2" s="5"/>
      <c r="F2" s="22" t="s">
        <v>5</v>
      </c>
      <c r="G2" s="5"/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5" t="s">
        <v>89</v>
      </c>
      <c r="D6" s="15" t="s">
        <v>90</v>
      </c>
      <c r="E6" s="15" t="s">
        <v>91</v>
      </c>
      <c r="F6" s="15" t="s">
        <v>92</v>
      </c>
      <c r="G6" s="25">
        <v>0.96650000000000003</v>
      </c>
      <c r="H6" s="14">
        <v>0.79652777777777783</v>
      </c>
      <c r="I6" s="18">
        <f>H6-$E$4</f>
        <v>4.6527777777777835E-2</v>
      </c>
      <c r="J6" s="19">
        <f>I6*G6</f>
        <v>4.4969097222222275E-2</v>
      </c>
      <c r="K6" s="21" t="s">
        <v>132</v>
      </c>
    </row>
  </sheetData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25" sqref="C25"/>
    </sheetView>
  </sheetViews>
  <sheetFormatPr defaultColWidth="9" defaultRowHeight="15" outlineLevelRow="2"/>
  <cols>
    <col min="3" max="3" width="18.140625" customWidth="1"/>
    <col min="4" max="4" width="12.5703125" customWidth="1"/>
    <col min="5" max="5" width="16.5703125" customWidth="1"/>
    <col min="8" max="8" width="10" customWidth="1"/>
  </cols>
  <sheetData>
    <row r="1" spans="1:11">
      <c r="A1" s="1"/>
    </row>
    <row r="2" spans="1:11" ht="18.75">
      <c r="B2" s="2"/>
      <c r="C2" s="3" t="s">
        <v>120</v>
      </c>
      <c r="D2" s="4"/>
      <c r="E2" s="5"/>
      <c r="F2" s="5"/>
      <c r="G2" s="5"/>
      <c r="H2" s="30" t="s">
        <v>121</v>
      </c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60</v>
      </c>
      <c r="D6" s="13" t="s">
        <v>61</v>
      </c>
      <c r="E6" s="13" t="s">
        <v>62</v>
      </c>
      <c r="F6" s="13" t="s">
        <v>63</v>
      </c>
      <c r="G6" s="16">
        <v>0.94099999999999995</v>
      </c>
      <c r="H6" s="27">
        <v>0.82538194444444402</v>
      </c>
      <c r="I6" s="19">
        <f t="shared" ref="I6:I13" si="0">H6-$E$4</f>
        <v>7.5381944444444016E-2</v>
      </c>
      <c r="J6" s="29">
        <f t="shared" ref="J6:J13" si="1">I6*G6</f>
        <v>7.0934409722221814E-2</v>
      </c>
      <c r="K6" s="20" t="s">
        <v>132</v>
      </c>
    </row>
    <row r="7" spans="1:11">
      <c r="B7" s="12">
        <v>2</v>
      </c>
      <c r="C7" s="13" t="s">
        <v>52</v>
      </c>
      <c r="D7" s="13" t="s">
        <v>53</v>
      </c>
      <c r="E7" s="13" t="s">
        <v>54</v>
      </c>
      <c r="F7" s="13" t="s">
        <v>55</v>
      </c>
      <c r="G7" s="25">
        <v>1.0235000000000001</v>
      </c>
      <c r="H7" s="27">
        <v>0.81973379629629595</v>
      </c>
      <c r="I7" s="19">
        <f t="shared" si="0"/>
        <v>6.9733796296295947E-2</v>
      </c>
      <c r="J7" s="29">
        <f t="shared" si="1"/>
        <v>7.1372540509258911E-2</v>
      </c>
      <c r="K7" s="21" t="s">
        <v>132</v>
      </c>
    </row>
    <row r="8" spans="1:11">
      <c r="B8" s="12">
        <v>3</v>
      </c>
      <c r="C8" s="15" t="s">
        <v>89</v>
      </c>
      <c r="D8" s="15" t="s">
        <v>90</v>
      </c>
      <c r="E8" s="15" t="s">
        <v>91</v>
      </c>
      <c r="F8" s="15" t="s">
        <v>92</v>
      </c>
      <c r="G8" s="25">
        <v>0.96650000000000003</v>
      </c>
      <c r="H8" s="27">
        <v>0.82509259259259304</v>
      </c>
      <c r="I8" s="19">
        <f t="shared" si="0"/>
        <v>7.5092592592593044E-2</v>
      </c>
      <c r="J8" s="29">
        <f t="shared" si="1"/>
        <v>7.2576990740741185E-2</v>
      </c>
      <c r="K8" s="20" t="s">
        <v>132</v>
      </c>
    </row>
    <row r="9" spans="1:11" outlineLevel="2">
      <c r="B9" s="12">
        <v>4</v>
      </c>
      <c r="C9" s="13" t="s">
        <v>48</v>
      </c>
      <c r="D9" s="15" t="s">
        <v>49</v>
      </c>
      <c r="E9" s="13" t="s">
        <v>50</v>
      </c>
      <c r="F9" s="15" t="s">
        <v>133</v>
      </c>
      <c r="G9" s="16">
        <v>0.92500000000000004</v>
      </c>
      <c r="H9" s="27">
        <v>0.82916666666666705</v>
      </c>
      <c r="I9" s="19">
        <f t="shared" si="0"/>
        <v>7.9166666666667052E-2</v>
      </c>
      <c r="J9" s="29">
        <f t="shared" si="1"/>
        <v>7.3229166666667025E-2</v>
      </c>
      <c r="K9" s="20" t="s">
        <v>132</v>
      </c>
    </row>
    <row r="10" spans="1:11" outlineLevel="2">
      <c r="B10" s="12">
        <v>5</v>
      </c>
      <c r="C10" s="15" t="s">
        <v>134</v>
      </c>
      <c r="D10" s="13" t="s">
        <v>73</v>
      </c>
      <c r="E10" s="13" t="s">
        <v>76</v>
      </c>
      <c r="F10" s="13" t="s">
        <v>77</v>
      </c>
      <c r="G10" s="16">
        <v>0.98299999999999998</v>
      </c>
      <c r="H10" s="27">
        <v>0.82777777777777795</v>
      </c>
      <c r="I10" s="19">
        <f t="shared" si="0"/>
        <v>7.7777777777777946E-2</v>
      </c>
      <c r="J10" s="29">
        <f t="shared" si="1"/>
        <v>7.6455555555555721E-2</v>
      </c>
      <c r="K10" s="20" t="s">
        <v>132</v>
      </c>
    </row>
    <row r="11" spans="1:11">
      <c r="B11" s="12">
        <v>6</v>
      </c>
      <c r="C11" s="13" t="s">
        <v>93</v>
      </c>
      <c r="D11" s="13" t="s">
        <v>94</v>
      </c>
      <c r="E11" s="13" t="s">
        <v>95</v>
      </c>
      <c r="F11" s="13" t="s">
        <v>96</v>
      </c>
      <c r="G11" s="25">
        <v>0.97150000000000003</v>
      </c>
      <c r="H11" s="27">
        <v>0.82957175925925897</v>
      </c>
      <c r="I11" s="19">
        <f t="shared" si="0"/>
        <v>7.9571759259258967E-2</v>
      </c>
      <c r="J11" s="29">
        <f t="shared" si="1"/>
        <v>7.7303964120370092E-2</v>
      </c>
      <c r="K11" s="20" t="s">
        <v>132</v>
      </c>
    </row>
    <row r="12" spans="1:11">
      <c r="B12" s="12">
        <v>7</v>
      </c>
      <c r="C12" s="13" t="s">
        <v>86</v>
      </c>
      <c r="D12" s="13" t="s">
        <v>79</v>
      </c>
      <c r="E12" s="13" t="s">
        <v>87</v>
      </c>
      <c r="F12" s="13" t="s">
        <v>88</v>
      </c>
      <c r="G12" s="25">
        <v>0.91439999999999999</v>
      </c>
      <c r="H12" s="27">
        <v>0.84108796296296295</v>
      </c>
      <c r="I12" s="19">
        <f t="shared" si="0"/>
        <v>9.1087962962962954E-2</v>
      </c>
      <c r="J12" s="29">
        <f t="shared" si="1"/>
        <v>8.3290833333333328E-2</v>
      </c>
      <c r="K12" s="20" t="s">
        <v>132</v>
      </c>
    </row>
    <row r="13" spans="1:11" outlineLevel="1">
      <c r="B13" s="12">
        <v>8</v>
      </c>
      <c r="C13" s="13" t="s">
        <v>23</v>
      </c>
      <c r="D13" s="13" t="s">
        <v>24</v>
      </c>
      <c r="E13" s="15" t="s">
        <v>135</v>
      </c>
      <c r="F13" s="13" t="s">
        <v>26</v>
      </c>
      <c r="G13" s="16">
        <v>1</v>
      </c>
      <c r="H13" s="27">
        <v>0.84097222222222201</v>
      </c>
      <c r="I13" s="19">
        <f t="shared" si="0"/>
        <v>9.097222222222201E-2</v>
      </c>
      <c r="J13" s="29">
        <f t="shared" si="1"/>
        <v>9.097222222222201E-2</v>
      </c>
      <c r="K13" s="20" t="s">
        <v>136</v>
      </c>
    </row>
    <row r="16" spans="1:11" outlineLevel="1"/>
    <row r="17" spans="3:7" outlineLevel="1">
      <c r="C17" s="31"/>
      <c r="D17" s="31"/>
      <c r="E17" s="31"/>
      <c r="F17" s="31"/>
      <c r="G17" s="31"/>
    </row>
    <row r="18" spans="3:7">
      <c r="C18" s="31"/>
      <c r="D18" s="31"/>
      <c r="E18" s="31"/>
      <c r="F18" s="31"/>
      <c r="G18" s="31"/>
    </row>
    <row r="19" spans="3:7">
      <c r="C19" s="31"/>
      <c r="D19" s="31"/>
      <c r="E19" s="31"/>
      <c r="F19" s="31"/>
      <c r="G19" s="31"/>
    </row>
    <row r="20" spans="3:7">
      <c r="C20" s="31"/>
      <c r="D20" s="31"/>
      <c r="E20" s="31"/>
      <c r="F20" s="31"/>
      <c r="G20" s="31"/>
    </row>
    <row r="21" spans="3:7">
      <c r="C21" s="31"/>
      <c r="D21" s="32"/>
      <c r="E21" s="31"/>
      <c r="F21" s="31"/>
      <c r="G21" s="31"/>
    </row>
    <row r="22" spans="3:7">
      <c r="C22" s="31"/>
      <c r="D22" s="31"/>
      <c r="E22" s="31"/>
      <c r="F22" s="31"/>
      <c r="G22" s="31"/>
    </row>
    <row r="23" spans="3:7">
      <c r="C23" s="31"/>
      <c r="D23" s="31"/>
      <c r="E23" s="31"/>
      <c r="F23" s="31"/>
      <c r="G23" s="31"/>
    </row>
    <row r="24" spans="3:7">
      <c r="C24" s="31"/>
      <c r="D24" s="31"/>
      <c r="E24" s="31"/>
      <c r="F24" s="31"/>
      <c r="G24" s="31"/>
    </row>
    <row r="25" spans="3:7">
      <c r="C25" s="31"/>
      <c r="D25" s="31"/>
      <c r="E25" s="31"/>
      <c r="F25" s="31"/>
      <c r="G25" s="31"/>
    </row>
    <row r="26" spans="3:7">
      <c r="C26" s="31"/>
      <c r="D26" s="31"/>
      <c r="E26" s="31"/>
      <c r="F26" s="31"/>
      <c r="G26" s="31"/>
    </row>
    <row r="27" spans="3:7">
      <c r="C27" s="31"/>
      <c r="D27" s="31"/>
      <c r="E27" s="31"/>
      <c r="F27" s="31"/>
      <c r="G27" s="31"/>
    </row>
    <row r="28" spans="3:7">
      <c r="C28" s="31"/>
      <c r="D28" s="31"/>
      <c r="E28" s="31"/>
      <c r="F28" s="31"/>
      <c r="G28" s="31"/>
    </row>
    <row r="29" spans="3:7">
      <c r="C29" s="31"/>
      <c r="D29" s="31"/>
      <c r="E29" s="31"/>
      <c r="F29" s="31"/>
      <c r="G29" s="31"/>
    </row>
    <row r="30" spans="3:7">
      <c r="C30" s="31"/>
      <c r="D30" s="31"/>
      <c r="E30" s="31"/>
      <c r="F30" s="31"/>
      <c r="G30" s="31"/>
    </row>
  </sheetData>
  <sortState ref="B6:K13">
    <sortCondition ref="J6"/>
  </sortState>
  <pageMargins left="0.69930555555555596" right="0.69930555555555596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5" sqref="E15"/>
    </sheetView>
  </sheetViews>
  <sheetFormatPr defaultColWidth="9" defaultRowHeight="15" outlineLevelRow="2"/>
  <cols>
    <col min="3" max="3" width="13.140625" customWidth="1"/>
    <col min="4" max="4" width="17" customWidth="1"/>
    <col min="5" max="5" width="18.7109375" customWidth="1"/>
    <col min="17" max="17" width="12.710937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3" t="s">
        <v>3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 outlineLevel="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 outlineLevel="2">
      <c r="B6" s="12">
        <v>1</v>
      </c>
      <c r="C6" s="15" t="s">
        <v>89</v>
      </c>
      <c r="D6" s="15" t="s">
        <v>90</v>
      </c>
      <c r="E6" s="15" t="s">
        <v>91</v>
      </c>
      <c r="F6" s="15" t="s">
        <v>92</v>
      </c>
      <c r="G6" s="25">
        <v>0.96650000000000003</v>
      </c>
      <c r="H6" s="14">
        <v>0.80582175925925925</v>
      </c>
      <c r="I6" s="18">
        <f>H6-$E$4</f>
        <v>5.5821759259259252E-2</v>
      </c>
      <c r="J6" s="19">
        <f>I6*G6</f>
        <v>5.3951730324074069E-2</v>
      </c>
      <c r="K6" s="21" t="s">
        <v>132</v>
      </c>
    </row>
    <row r="11" spans="1:11" outlineLevel="1"/>
    <row r="12" spans="1:11" outlineLevel="1"/>
    <row r="13" spans="1:11" outlineLevel="1"/>
  </sheetData>
  <sortState ref="B6:K11">
    <sortCondition ref="J6"/>
  </sortState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21" sqref="F21"/>
    </sheetView>
  </sheetViews>
  <sheetFormatPr defaultColWidth="9" defaultRowHeight="15" outlineLevelRow="1"/>
  <cols>
    <col min="3" max="3" width="15.42578125" customWidth="1"/>
    <col min="4" max="4" width="12" customWidth="1"/>
    <col min="5" max="5" width="19" customWidth="1"/>
    <col min="6" max="6" width="11.285156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 t="s">
        <v>4</v>
      </c>
      <c r="G2" s="5"/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 outlineLevel="1">
      <c r="B6" s="12">
        <v>1</v>
      </c>
      <c r="C6" s="13" t="s">
        <v>60</v>
      </c>
      <c r="D6" s="13" t="s">
        <v>61</v>
      </c>
      <c r="E6" s="13" t="s">
        <v>62</v>
      </c>
      <c r="F6" s="13" t="s">
        <v>63</v>
      </c>
      <c r="G6" s="25">
        <v>0.94340000000000002</v>
      </c>
      <c r="H6" s="27">
        <v>0.827858796296296</v>
      </c>
      <c r="I6" s="19">
        <f t="shared" ref="I6:I9" si="0">H6-$E$4</f>
        <v>7.7858796296295996E-2</v>
      </c>
      <c r="J6" s="29">
        <f t="shared" ref="J6:J9" si="1">I6*G6</f>
        <v>7.3451988425925638E-2</v>
      </c>
      <c r="K6" s="20" t="s">
        <v>132</v>
      </c>
    </row>
    <row r="7" spans="1:11" outlineLevel="1">
      <c r="B7" s="12">
        <v>2</v>
      </c>
      <c r="C7" s="13" t="s">
        <v>52</v>
      </c>
      <c r="D7" s="13" t="s">
        <v>53</v>
      </c>
      <c r="E7" s="13" t="s">
        <v>54</v>
      </c>
      <c r="F7" s="13" t="s">
        <v>55</v>
      </c>
      <c r="G7" s="25">
        <v>1.0235000000000001</v>
      </c>
      <c r="H7" s="27">
        <v>0.83628472222222205</v>
      </c>
      <c r="I7" s="19">
        <f t="shared" si="0"/>
        <v>8.6284722222222054E-2</v>
      </c>
      <c r="J7" s="29">
        <f t="shared" si="1"/>
        <v>8.8312413194444273E-2</v>
      </c>
      <c r="K7" s="21" t="s">
        <v>132</v>
      </c>
    </row>
    <row r="8" spans="1:11" outlineLevel="1">
      <c r="B8" s="12">
        <v>3</v>
      </c>
      <c r="C8" s="13" t="s">
        <v>23</v>
      </c>
      <c r="D8" s="13" t="s">
        <v>24</v>
      </c>
      <c r="E8" s="15" t="s">
        <v>25</v>
      </c>
      <c r="F8" s="13" t="s">
        <v>26</v>
      </c>
      <c r="G8" s="16">
        <v>1</v>
      </c>
      <c r="H8" s="27">
        <v>0.84739583333333302</v>
      </c>
      <c r="I8" s="19">
        <f t="shared" si="0"/>
        <v>9.7395833333333015E-2</v>
      </c>
      <c r="J8" s="29">
        <f t="shared" si="1"/>
        <v>9.7395833333333015E-2</v>
      </c>
      <c r="K8" s="20" t="s">
        <v>136</v>
      </c>
    </row>
    <row r="9" spans="1:11" outlineLevel="1">
      <c r="B9" s="12">
        <v>4</v>
      </c>
      <c r="C9" s="13" t="s">
        <v>28</v>
      </c>
      <c r="D9" s="13" t="s">
        <v>29</v>
      </c>
      <c r="E9" s="13" t="s">
        <v>30</v>
      </c>
      <c r="F9" s="13" t="s">
        <v>31</v>
      </c>
      <c r="G9" s="25">
        <v>1.0505</v>
      </c>
      <c r="H9" s="27">
        <v>0.85750000000000004</v>
      </c>
      <c r="I9" s="19">
        <f t="shared" si="0"/>
        <v>0.10750000000000004</v>
      </c>
      <c r="J9" s="29">
        <f t="shared" si="1"/>
        <v>0.11292875000000004</v>
      </c>
      <c r="K9" s="20" t="s">
        <v>132</v>
      </c>
    </row>
    <row r="10" spans="1:11" outlineLevel="1">
      <c r="B10" s="12">
        <v>5</v>
      </c>
      <c r="C10" s="13" t="s">
        <v>78</v>
      </c>
      <c r="D10" s="13" t="s">
        <v>79</v>
      </c>
      <c r="E10" s="13" t="s">
        <v>80</v>
      </c>
      <c r="F10" s="13" t="s">
        <v>1</v>
      </c>
      <c r="G10" s="25" t="s">
        <v>1</v>
      </c>
      <c r="H10" s="27"/>
      <c r="I10" s="19"/>
      <c r="J10" s="29" t="s">
        <v>138</v>
      </c>
      <c r="K10" s="20" t="s">
        <v>136</v>
      </c>
    </row>
  </sheetData>
  <sortState ref="B6:K9">
    <sortCondition ref="J6"/>
  </sortState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6" sqref="B6:K11"/>
    </sheetView>
  </sheetViews>
  <sheetFormatPr defaultColWidth="9" defaultRowHeight="15" outlineLevelRow="1"/>
  <cols>
    <col min="3" max="3" width="15.7109375" customWidth="1"/>
    <col min="4" max="4" width="17.140625" customWidth="1"/>
    <col min="5" max="5" width="15.5703125" customWidth="1"/>
    <col min="6" max="6" width="10.285156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3" t="s">
        <v>5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 outlineLevel="1">
      <c r="B6" s="12">
        <v>1</v>
      </c>
      <c r="C6" s="13" t="s">
        <v>60</v>
      </c>
      <c r="D6" s="13" t="s">
        <v>61</v>
      </c>
      <c r="E6" s="13" t="s">
        <v>62</v>
      </c>
      <c r="F6" s="13" t="s">
        <v>63</v>
      </c>
      <c r="G6" s="25">
        <v>0.94340000000000002</v>
      </c>
      <c r="H6" s="27">
        <v>0.79993055555555603</v>
      </c>
      <c r="I6" s="19">
        <f t="shared" ref="I6:I11" si="0">H6-$E$4</f>
        <v>4.9930555555556033E-2</v>
      </c>
      <c r="J6" s="29">
        <f t="shared" ref="J6:J11" si="1">I6*G6</f>
        <v>4.7104486111111565E-2</v>
      </c>
      <c r="K6" s="20" t="s">
        <v>132</v>
      </c>
    </row>
    <row r="7" spans="1:11" outlineLevel="1">
      <c r="B7" s="12">
        <v>2</v>
      </c>
      <c r="C7" s="15" t="s">
        <v>89</v>
      </c>
      <c r="D7" s="15" t="s">
        <v>90</v>
      </c>
      <c r="E7" s="15" t="s">
        <v>91</v>
      </c>
      <c r="F7" s="15" t="s">
        <v>92</v>
      </c>
      <c r="G7" s="25">
        <v>0.96650000000000003</v>
      </c>
      <c r="H7" s="27">
        <v>0.79893518518518503</v>
      </c>
      <c r="I7" s="19">
        <f t="shared" si="0"/>
        <v>4.8935185185185026E-2</v>
      </c>
      <c r="J7" s="29">
        <f t="shared" si="1"/>
        <v>4.7295856481481331E-2</v>
      </c>
      <c r="K7" s="21" t="s">
        <v>132</v>
      </c>
    </row>
    <row r="8" spans="1:11" outlineLevel="1">
      <c r="B8" s="12">
        <v>3</v>
      </c>
      <c r="C8" s="13" t="s">
        <v>48</v>
      </c>
      <c r="D8" s="15" t="s">
        <v>49</v>
      </c>
      <c r="E8" s="13" t="s">
        <v>50</v>
      </c>
      <c r="F8" s="15" t="s">
        <v>51</v>
      </c>
      <c r="G8" s="25">
        <v>0.92279999999999995</v>
      </c>
      <c r="H8" s="27">
        <v>0.80127314814814798</v>
      </c>
      <c r="I8" s="19">
        <f t="shared" si="0"/>
        <v>5.1273148148147984E-2</v>
      </c>
      <c r="J8" s="29">
        <f t="shared" si="1"/>
        <v>4.731486111111096E-2</v>
      </c>
      <c r="K8" s="20" t="s">
        <v>132</v>
      </c>
    </row>
    <row r="9" spans="1:11" outlineLevel="1">
      <c r="B9" s="12">
        <v>4</v>
      </c>
      <c r="C9" s="13" t="s">
        <v>93</v>
      </c>
      <c r="D9" s="13" t="s">
        <v>94</v>
      </c>
      <c r="E9" s="13" t="s">
        <v>95</v>
      </c>
      <c r="F9" s="13" t="s">
        <v>96</v>
      </c>
      <c r="G9" s="25">
        <v>0.97150000000000003</v>
      </c>
      <c r="H9" s="27">
        <v>0.79979166666666701</v>
      </c>
      <c r="I9" s="19">
        <f t="shared" si="0"/>
        <v>4.9791666666667012E-2</v>
      </c>
      <c r="J9" s="29">
        <f t="shared" si="1"/>
        <v>4.8372604166667006E-2</v>
      </c>
      <c r="K9" s="20" t="s">
        <v>132</v>
      </c>
    </row>
    <row r="10" spans="1:11" outlineLevel="1">
      <c r="B10" s="12">
        <v>5</v>
      </c>
      <c r="C10" s="13" t="s">
        <v>82</v>
      </c>
      <c r="D10" s="13" t="s">
        <v>83</v>
      </c>
      <c r="E10" s="13" t="s">
        <v>84</v>
      </c>
      <c r="F10" s="13" t="s">
        <v>85</v>
      </c>
      <c r="G10" s="25">
        <v>0.90639999999999998</v>
      </c>
      <c r="H10" s="27">
        <v>0.80506944444444395</v>
      </c>
      <c r="I10" s="19">
        <f t="shared" si="0"/>
        <v>5.5069444444443949E-2</v>
      </c>
      <c r="J10" s="29">
        <f t="shared" si="1"/>
        <v>4.9914944444443991E-2</v>
      </c>
      <c r="K10" s="20" t="s">
        <v>132</v>
      </c>
    </row>
    <row r="11" spans="1:11" outlineLevel="1">
      <c r="B11" s="12">
        <v>6</v>
      </c>
      <c r="C11" s="13" t="s">
        <v>36</v>
      </c>
      <c r="D11" s="13" t="s">
        <v>37</v>
      </c>
      <c r="E11" s="13" t="s">
        <v>38</v>
      </c>
      <c r="F11" s="13" t="s">
        <v>39</v>
      </c>
      <c r="G11" s="16">
        <v>0.91800000000000004</v>
      </c>
      <c r="H11" s="27">
        <v>0.80972222222222201</v>
      </c>
      <c r="I11" s="19">
        <f t="shared" si="0"/>
        <v>5.972222222222201E-2</v>
      </c>
      <c r="J11" s="29">
        <f t="shared" si="1"/>
        <v>5.4824999999999804E-2</v>
      </c>
      <c r="K11" s="20" t="s">
        <v>132</v>
      </c>
    </row>
  </sheetData>
  <sortState ref="B6:K11">
    <sortCondition ref="J6"/>
  </sortState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H20" sqref="H20"/>
    </sheetView>
  </sheetViews>
  <sheetFormatPr defaultColWidth="9" defaultRowHeight="15" outlineLevelRow="1"/>
  <cols>
    <col min="3" max="3" width="16.7109375" customWidth="1"/>
    <col min="4" max="4" width="14.42578125" customWidth="1"/>
    <col min="5" max="5" width="15.5703125" customWidth="1"/>
    <col min="6" max="6" width="13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5"/>
      <c r="H2" s="3" t="s">
        <v>3</v>
      </c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5" t="s">
        <v>89</v>
      </c>
      <c r="D6" s="15" t="s">
        <v>90</v>
      </c>
      <c r="E6" s="15" t="s">
        <v>91</v>
      </c>
      <c r="F6" s="15" t="s">
        <v>92</v>
      </c>
      <c r="G6" s="25">
        <v>0.96650000000000003</v>
      </c>
      <c r="H6" s="27">
        <v>0.78923611111111103</v>
      </c>
      <c r="I6" s="19">
        <f>H6-$E$4</f>
        <v>3.9236111111111027E-2</v>
      </c>
      <c r="J6" s="29">
        <f>I6*G6</f>
        <v>3.7921701388888812E-2</v>
      </c>
      <c r="K6" s="20" t="s">
        <v>132</v>
      </c>
    </row>
    <row r="7" spans="1:11">
      <c r="B7" s="12">
        <v>2</v>
      </c>
      <c r="C7" s="13" t="s">
        <v>93</v>
      </c>
      <c r="D7" s="13" t="s">
        <v>94</v>
      </c>
      <c r="E7" s="13" t="s">
        <v>95</v>
      </c>
      <c r="F7" s="13" t="s">
        <v>96</v>
      </c>
      <c r="G7" s="25">
        <v>0.97150000000000003</v>
      </c>
      <c r="H7" s="27">
        <v>0.78946759259259303</v>
      </c>
      <c r="I7" s="19">
        <f>H7-$E$4</f>
        <v>3.9467592592593026E-2</v>
      </c>
      <c r="J7" s="29">
        <f>I7*G7</f>
        <v>3.8342766203704123E-2</v>
      </c>
      <c r="K7" s="21" t="s">
        <v>132</v>
      </c>
    </row>
    <row r="8" spans="1:11">
      <c r="B8" s="12">
        <v>3</v>
      </c>
      <c r="C8" s="13" t="s">
        <v>68</v>
      </c>
      <c r="D8" s="13" t="s">
        <v>69</v>
      </c>
      <c r="E8" s="13" t="s">
        <v>70</v>
      </c>
      <c r="F8" s="13" t="s">
        <v>71</v>
      </c>
      <c r="G8" s="25">
        <v>0.98570000000000002</v>
      </c>
      <c r="H8" s="27">
        <v>0.78898148148148195</v>
      </c>
      <c r="I8" s="19">
        <f>H8-$E$4</f>
        <v>3.898148148148195E-2</v>
      </c>
      <c r="J8" s="29">
        <f>I8*G8</f>
        <v>3.8424046296296761E-2</v>
      </c>
      <c r="K8" s="20" t="s">
        <v>132</v>
      </c>
    </row>
    <row r="9" spans="1:11">
      <c r="B9" s="12">
        <v>4</v>
      </c>
      <c r="C9" s="13" t="s">
        <v>60</v>
      </c>
      <c r="D9" s="13" t="s">
        <v>61</v>
      </c>
      <c r="E9" s="13" t="s">
        <v>62</v>
      </c>
      <c r="F9" s="13" t="s">
        <v>63</v>
      </c>
      <c r="G9" s="25">
        <v>0.94340000000000002</v>
      </c>
      <c r="H9" s="27">
        <v>0.79192129629629604</v>
      </c>
      <c r="I9" s="19">
        <f>H9-$E$4</f>
        <v>4.192129629629604E-2</v>
      </c>
      <c r="J9" s="29">
        <f>I9*G9</f>
        <v>3.9548550925925685E-2</v>
      </c>
      <c r="K9" s="20" t="s">
        <v>132</v>
      </c>
    </row>
    <row r="10" spans="1:11">
      <c r="B10" s="12">
        <v>5</v>
      </c>
      <c r="C10" s="13" t="s">
        <v>36</v>
      </c>
      <c r="D10" s="13" t="s">
        <v>37</v>
      </c>
      <c r="E10" s="13" t="s">
        <v>38</v>
      </c>
      <c r="F10" s="13" t="s">
        <v>39</v>
      </c>
      <c r="G10" s="16">
        <v>0.91800000000000004</v>
      </c>
      <c r="H10" s="27">
        <v>0.79590277777777796</v>
      </c>
      <c r="I10" s="19">
        <f>H10-$E$4</f>
        <v>4.5902777777777959E-2</v>
      </c>
      <c r="J10" s="29">
        <f>I10*G10</f>
        <v>4.2138750000000169E-2</v>
      </c>
      <c r="K10" s="20" t="s">
        <v>132</v>
      </c>
    </row>
    <row r="13" spans="1:11" outlineLevel="1"/>
  </sheetData>
  <sortState ref="B6:K10">
    <sortCondition ref="J6"/>
  </sortState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D31" sqref="D31"/>
    </sheetView>
  </sheetViews>
  <sheetFormatPr defaultColWidth="9" defaultRowHeight="15" outlineLevelRow="1"/>
  <cols>
    <col min="3" max="3" width="14.85546875" customWidth="1"/>
    <col min="4" max="4" width="17.5703125" customWidth="1"/>
    <col min="5" max="5" width="14.8554687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3" t="s">
        <v>4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48</v>
      </c>
      <c r="D6" s="15" t="s">
        <v>49</v>
      </c>
      <c r="E6" s="13" t="s">
        <v>50</v>
      </c>
      <c r="F6" s="15" t="s">
        <v>51</v>
      </c>
      <c r="G6" s="25">
        <v>0.92279999999999995</v>
      </c>
      <c r="H6" s="27">
        <v>0.81305555555555598</v>
      </c>
      <c r="I6" s="19">
        <f t="shared" ref="I6:I12" si="0">H6-$E$4</f>
        <v>6.3055555555555975E-2</v>
      </c>
      <c r="J6" s="29">
        <f t="shared" ref="J6:J12" si="1">I6*G6</f>
        <v>5.8187666666667054E-2</v>
      </c>
      <c r="K6" s="20" t="s">
        <v>132</v>
      </c>
    </row>
    <row r="7" spans="1:11">
      <c r="B7" s="12">
        <v>2</v>
      </c>
      <c r="C7" s="13" t="s">
        <v>82</v>
      </c>
      <c r="D7" s="13" t="s">
        <v>83</v>
      </c>
      <c r="E7" s="13" t="s">
        <v>84</v>
      </c>
      <c r="F7" s="13" t="s">
        <v>85</v>
      </c>
      <c r="G7" s="25">
        <v>0.90639999999999998</v>
      </c>
      <c r="H7" s="27">
        <v>0.81601851851851803</v>
      </c>
      <c r="I7" s="19">
        <f t="shared" si="0"/>
        <v>6.6018518518518032E-2</v>
      </c>
      <c r="J7" s="29">
        <f t="shared" si="1"/>
        <v>5.9839185185184746E-2</v>
      </c>
      <c r="K7" s="21" t="s">
        <v>132</v>
      </c>
    </row>
    <row r="8" spans="1:11" outlineLevel="1">
      <c r="B8" s="12">
        <v>3</v>
      </c>
      <c r="C8" s="13" t="s">
        <v>60</v>
      </c>
      <c r="D8" s="13" t="s">
        <v>61</v>
      </c>
      <c r="E8" s="13" t="s">
        <v>62</v>
      </c>
      <c r="F8" s="13" t="s">
        <v>63</v>
      </c>
      <c r="G8" s="25">
        <v>0.94340000000000002</v>
      </c>
      <c r="H8" s="27">
        <v>0.81657407407407401</v>
      </c>
      <c r="I8" s="19">
        <f t="shared" si="0"/>
        <v>6.6574074074074008E-2</v>
      </c>
      <c r="J8" s="29">
        <f t="shared" si="1"/>
        <v>6.2805981481481421E-2</v>
      </c>
      <c r="K8" s="20" t="s">
        <v>132</v>
      </c>
    </row>
    <row r="9" spans="1:11">
      <c r="B9" s="12">
        <v>4</v>
      </c>
      <c r="C9" s="15" t="s">
        <v>89</v>
      </c>
      <c r="D9" s="15" t="s">
        <v>90</v>
      </c>
      <c r="E9" s="15" t="s">
        <v>91</v>
      </c>
      <c r="F9" s="15" t="s">
        <v>92</v>
      </c>
      <c r="G9" s="25">
        <v>0.96650000000000003</v>
      </c>
      <c r="H9" s="27">
        <v>0.81637731481481501</v>
      </c>
      <c r="I9" s="19">
        <f t="shared" si="0"/>
        <v>6.6377314814815014E-2</v>
      </c>
      <c r="J9" s="29">
        <f t="shared" si="1"/>
        <v>6.4153674768518715E-2</v>
      </c>
      <c r="K9" s="20" t="s">
        <v>132</v>
      </c>
    </row>
    <row r="10" spans="1:11">
      <c r="B10" s="12">
        <v>5</v>
      </c>
      <c r="C10" s="13" t="s">
        <v>93</v>
      </c>
      <c r="D10" s="13" t="s">
        <v>94</v>
      </c>
      <c r="E10" s="13" t="s">
        <v>95</v>
      </c>
      <c r="F10" s="13" t="s">
        <v>96</v>
      </c>
      <c r="G10" s="25">
        <v>0.97150000000000003</v>
      </c>
      <c r="H10" s="27">
        <v>0.81872685185185201</v>
      </c>
      <c r="I10" s="19">
        <f t="shared" si="0"/>
        <v>6.8726851851852011E-2</v>
      </c>
      <c r="J10" s="29">
        <f t="shared" si="1"/>
        <v>6.6768136574074224E-2</v>
      </c>
      <c r="K10" s="20" t="s">
        <v>132</v>
      </c>
    </row>
    <row r="11" spans="1:11">
      <c r="B11" s="12">
        <v>6</v>
      </c>
      <c r="C11" s="13" t="s">
        <v>68</v>
      </c>
      <c r="D11" s="13" t="s">
        <v>69</v>
      </c>
      <c r="E11" s="13" t="s">
        <v>70</v>
      </c>
      <c r="F11" s="13" t="s">
        <v>71</v>
      </c>
      <c r="G11" s="25">
        <v>0.98570000000000002</v>
      </c>
      <c r="H11" s="27">
        <v>0.81982638888888903</v>
      </c>
      <c r="I11" s="19">
        <f t="shared" si="0"/>
        <v>6.9826388888889035E-2</v>
      </c>
      <c r="J11" s="29">
        <f t="shared" si="1"/>
        <v>6.8827871527777917E-2</v>
      </c>
      <c r="K11" s="20" t="s">
        <v>132</v>
      </c>
    </row>
    <row r="12" spans="1:11">
      <c r="B12" s="12">
        <v>7</v>
      </c>
      <c r="C12" s="13" t="s">
        <v>23</v>
      </c>
      <c r="D12" s="13" t="s">
        <v>24</v>
      </c>
      <c r="E12" s="15" t="s">
        <v>25</v>
      </c>
      <c r="F12" s="13" t="s">
        <v>26</v>
      </c>
      <c r="G12" s="16">
        <v>1</v>
      </c>
      <c r="H12" s="27">
        <v>0.82302083333333298</v>
      </c>
      <c r="I12" s="19">
        <f t="shared" si="0"/>
        <v>7.302083333333298E-2</v>
      </c>
      <c r="J12" s="29">
        <f t="shared" si="1"/>
        <v>7.302083333333298E-2</v>
      </c>
      <c r="K12" s="20" t="s">
        <v>136</v>
      </c>
    </row>
    <row r="13" spans="1:11">
      <c r="B13" s="12">
        <v>8</v>
      </c>
      <c r="C13" s="13" t="s">
        <v>44</v>
      </c>
      <c r="D13" s="13" t="s">
        <v>45</v>
      </c>
      <c r="E13" s="15" t="s">
        <v>46</v>
      </c>
      <c r="F13" s="13"/>
      <c r="G13" s="16"/>
      <c r="H13" s="28" t="s">
        <v>81</v>
      </c>
      <c r="I13" s="19" t="s">
        <v>81</v>
      </c>
      <c r="J13" s="29" t="s">
        <v>81</v>
      </c>
      <c r="K13" s="20" t="s">
        <v>136</v>
      </c>
    </row>
    <row r="18" outlineLevel="1"/>
  </sheetData>
  <sortState ref="B6:K13">
    <sortCondition ref="J6"/>
  </sortState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7" sqref="C7:G7"/>
    </sheetView>
  </sheetViews>
  <sheetFormatPr defaultColWidth="9" defaultRowHeight="15" outlineLevelRow="1"/>
  <cols>
    <col min="3" max="3" width="14.140625" customWidth="1"/>
    <col min="4" max="4" width="17" customWidth="1"/>
    <col min="5" max="5" width="20.140625" customWidth="1"/>
    <col min="9" max="9" width="10.85546875" customWidth="1"/>
    <col min="11" max="11" width="10.57031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5"/>
      <c r="G2" s="5"/>
      <c r="H2" s="3" t="s">
        <v>5</v>
      </c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93</v>
      </c>
      <c r="D6" s="13" t="s">
        <v>94</v>
      </c>
      <c r="E6" s="13" t="s">
        <v>95</v>
      </c>
      <c r="F6" s="13" t="s">
        <v>96</v>
      </c>
      <c r="G6" s="25">
        <v>0.97150000000000003</v>
      </c>
      <c r="H6" s="14">
        <v>0.83333333333333304</v>
      </c>
      <c r="I6" s="18">
        <f>H6-$E$4</f>
        <v>8.3333333333333037E-2</v>
      </c>
      <c r="J6" s="19">
        <f>I6*G6</f>
        <v>8.0958333333333049E-2</v>
      </c>
      <c r="K6" s="26" t="s">
        <v>132</v>
      </c>
    </row>
    <row r="7" spans="1:11">
      <c r="B7" s="12">
        <v>2</v>
      </c>
      <c r="C7" s="13" t="s">
        <v>52</v>
      </c>
      <c r="D7" s="13" t="s">
        <v>53</v>
      </c>
      <c r="E7" s="13" t="s">
        <v>54</v>
      </c>
      <c r="F7" s="13" t="s">
        <v>55</v>
      </c>
      <c r="G7" s="25">
        <v>1.0235000000000001</v>
      </c>
      <c r="H7" s="14">
        <v>0.83784722222222197</v>
      </c>
      <c r="I7" s="18">
        <f>H7-$E$4</f>
        <v>8.7847222222221966E-2</v>
      </c>
      <c r="J7" s="19">
        <f>I7*G7</f>
        <v>8.9911631944444195E-2</v>
      </c>
      <c r="K7" s="26" t="s">
        <v>132</v>
      </c>
    </row>
    <row r="8" spans="1:11">
      <c r="B8" s="12">
        <v>3</v>
      </c>
      <c r="C8" s="15" t="s">
        <v>89</v>
      </c>
      <c r="D8" s="15" t="s">
        <v>90</v>
      </c>
      <c r="E8" s="15" t="s">
        <v>91</v>
      </c>
      <c r="F8" s="15" t="s">
        <v>92</v>
      </c>
      <c r="G8" s="25">
        <v>0.96650000000000003</v>
      </c>
      <c r="H8" s="14">
        <v>0.856759259259259</v>
      </c>
      <c r="I8" s="18">
        <f>H8-$E$4</f>
        <v>0.106759259259259</v>
      </c>
      <c r="J8" s="19">
        <f>I8*G8</f>
        <v>0.10318282407407382</v>
      </c>
      <c r="K8" s="26" t="s">
        <v>132</v>
      </c>
    </row>
    <row r="9" spans="1:11">
      <c r="B9" s="12">
        <v>4</v>
      </c>
      <c r="C9" s="13" t="s">
        <v>82</v>
      </c>
      <c r="D9" s="13" t="s">
        <v>83</v>
      </c>
      <c r="E9" s="13" t="s">
        <v>84</v>
      </c>
      <c r="F9" s="13" t="s">
        <v>85</v>
      </c>
      <c r="G9" s="25">
        <v>0.90639999999999998</v>
      </c>
      <c r="H9" s="17" t="s">
        <v>27</v>
      </c>
      <c r="I9" s="18" t="s">
        <v>27</v>
      </c>
      <c r="J9" s="19" t="s">
        <v>27</v>
      </c>
      <c r="K9" s="26" t="s">
        <v>132</v>
      </c>
    </row>
    <row r="10" spans="1:11">
      <c r="B10" s="12">
        <v>5</v>
      </c>
      <c r="C10" s="13" t="s">
        <v>23</v>
      </c>
      <c r="D10" s="13" t="s">
        <v>24</v>
      </c>
      <c r="E10" s="15" t="s">
        <v>25</v>
      </c>
      <c r="F10" s="13" t="s">
        <v>26</v>
      </c>
      <c r="G10" s="16">
        <v>1</v>
      </c>
      <c r="H10" s="17" t="s">
        <v>27</v>
      </c>
      <c r="I10" s="18" t="s">
        <v>27</v>
      </c>
      <c r="J10" s="19" t="s">
        <v>27</v>
      </c>
      <c r="K10" s="26" t="s">
        <v>136</v>
      </c>
    </row>
    <row r="11" spans="1:11">
      <c r="B11" s="12">
        <v>6</v>
      </c>
      <c r="C11" s="13" t="s">
        <v>44</v>
      </c>
      <c r="D11" s="13" t="s">
        <v>45</v>
      </c>
      <c r="E11" s="15" t="s">
        <v>46</v>
      </c>
      <c r="F11" s="13" t="s">
        <v>47</v>
      </c>
      <c r="G11" s="16">
        <v>0.80100000000000005</v>
      </c>
      <c r="H11" s="17" t="s">
        <v>27</v>
      </c>
      <c r="I11" s="18" t="s">
        <v>27</v>
      </c>
      <c r="J11" s="19" t="s">
        <v>27</v>
      </c>
      <c r="K11" s="26" t="s">
        <v>136</v>
      </c>
    </row>
    <row r="16" spans="1:11" outlineLevel="1"/>
    <row r="17" outlineLevel="1"/>
  </sheetData>
  <sortState ref="B6:K11">
    <sortCondition ref="J6"/>
  </sortState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115" zoomScaleNormal="115" workbookViewId="0">
      <selection activeCell="B4" sqref="B4:K8"/>
    </sheetView>
  </sheetViews>
  <sheetFormatPr defaultColWidth="9" defaultRowHeight="15"/>
  <cols>
    <col min="3" max="3" width="15" customWidth="1"/>
    <col min="4" max="4" width="18" customWidth="1"/>
    <col min="5" max="5" width="20" customWidth="1"/>
    <col min="6" max="6" width="10.28515625" customWidth="1"/>
  </cols>
  <sheetData>
    <row r="1" spans="1:11">
      <c r="A1" s="1"/>
    </row>
    <row r="2" spans="1:11" ht="18.75">
      <c r="B2" s="2"/>
      <c r="C2" s="3" t="s">
        <v>137</v>
      </c>
      <c r="D2" s="4"/>
      <c r="E2" s="5"/>
      <c r="F2" s="3" t="s">
        <v>3</v>
      </c>
      <c r="G2" s="5"/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36</v>
      </c>
      <c r="D6" s="13" t="s">
        <v>37</v>
      </c>
      <c r="E6" s="13" t="s">
        <v>38</v>
      </c>
      <c r="F6" s="13" t="s">
        <v>39</v>
      </c>
      <c r="G6" s="16">
        <v>0.91800000000000004</v>
      </c>
      <c r="H6" s="14">
        <v>0.82671296296296304</v>
      </c>
      <c r="I6" s="18">
        <f>H6-$E$4</f>
        <v>7.6712962962963038E-2</v>
      </c>
      <c r="J6" s="19">
        <f>I6*G6</f>
        <v>7.0422500000000068E-2</v>
      </c>
      <c r="K6" s="26" t="s">
        <v>132</v>
      </c>
    </row>
    <row r="7" spans="1:11">
      <c r="B7" s="12">
        <v>2</v>
      </c>
      <c r="C7" s="13" t="s">
        <v>23</v>
      </c>
      <c r="D7" s="13" t="s">
        <v>24</v>
      </c>
      <c r="E7" s="15" t="s">
        <v>25</v>
      </c>
      <c r="F7" s="13" t="s">
        <v>26</v>
      </c>
      <c r="G7" s="16">
        <v>1</v>
      </c>
      <c r="H7" s="14">
        <v>0.83126157407407397</v>
      </c>
      <c r="I7" s="18">
        <f>H7-$E$4</f>
        <v>8.1261574074073972E-2</v>
      </c>
      <c r="J7" s="19">
        <f>I7*G7</f>
        <v>8.1261574074073972E-2</v>
      </c>
      <c r="K7" s="26" t="s">
        <v>136</v>
      </c>
    </row>
    <row r="8" spans="1:11">
      <c r="B8" s="12">
        <v>3</v>
      </c>
      <c r="C8" s="13" t="s">
        <v>68</v>
      </c>
      <c r="D8" s="13" t="s">
        <v>69</v>
      </c>
      <c r="E8" s="13" t="s">
        <v>70</v>
      </c>
      <c r="F8" s="13" t="s">
        <v>71</v>
      </c>
      <c r="G8" s="25">
        <v>0.98570000000000002</v>
      </c>
      <c r="H8" s="17" t="s">
        <v>139</v>
      </c>
      <c r="I8" s="18" t="s">
        <v>139</v>
      </c>
      <c r="J8" s="19" t="s">
        <v>139</v>
      </c>
      <c r="K8" s="26" t="s">
        <v>132</v>
      </c>
    </row>
  </sheetData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2" sqref="B2:K6"/>
    </sheetView>
  </sheetViews>
  <sheetFormatPr defaultColWidth="9" defaultRowHeight="15" outlineLevelRow="1"/>
  <cols>
    <col min="4" max="4" width="14.28515625" customWidth="1"/>
    <col min="5" max="5" width="15.85546875" customWidth="1"/>
    <col min="6" max="6" width="11.140625" customWidth="1"/>
  </cols>
  <sheetData>
    <row r="1" spans="1:11">
      <c r="A1" s="1"/>
    </row>
    <row r="2" spans="1:11" ht="18.75">
      <c r="B2" s="2"/>
      <c r="C2" s="3" t="s">
        <v>140</v>
      </c>
      <c r="D2" s="4"/>
      <c r="E2" s="5"/>
      <c r="F2" s="5"/>
      <c r="G2" s="3" t="s">
        <v>4</v>
      </c>
      <c r="H2" s="5"/>
      <c r="I2" s="7"/>
      <c r="J2" s="7"/>
      <c r="K2" s="7"/>
    </row>
    <row r="3" spans="1:11">
      <c r="B3" s="2"/>
      <c r="C3" s="6"/>
      <c r="D3" s="4"/>
      <c r="E3" s="5"/>
      <c r="F3" s="5"/>
      <c r="G3" s="5"/>
      <c r="H3" s="5"/>
      <c r="I3" s="7"/>
      <c r="J3" s="7"/>
      <c r="K3" s="7"/>
    </row>
    <row r="4" spans="1:11">
      <c r="B4" s="7"/>
      <c r="C4" s="4"/>
      <c r="D4" s="8" t="s">
        <v>122</v>
      </c>
      <c r="E4" s="9">
        <v>0.75</v>
      </c>
      <c r="F4" s="5"/>
      <c r="G4" s="4"/>
      <c r="H4" s="5"/>
      <c r="I4" s="7"/>
      <c r="J4" s="7"/>
      <c r="K4" s="7"/>
    </row>
    <row r="5" spans="1:11" ht="30">
      <c r="B5" s="10" t="s">
        <v>123</v>
      </c>
      <c r="C5" s="11" t="s">
        <v>124</v>
      </c>
      <c r="D5" s="11" t="s">
        <v>125</v>
      </c>
      <c r="E5" s="11" t="s">
        <v>126</v>
      </c>
      <c r="F5" s="10" t="s">
        <v>12</v>
      </c>
      <c r="G5" s="11" t="s">
        <v>127</v>
      </c>
      <c r="H5" s="11" t="s">
        <v>128</v>
      </c>
      <c r="I5" s="11" t="s">
        <v>129</v>
      </c>
      <c r="J5" s="11" t="s">
        <v>130</v>
      </c>
      <c r="K5" s="11" t="s">
        <v>131</v>
      </c>
    </row>
    <row r="6" spans="1:11">
      <c r="B6" s="12">
        <v>1</v>
      </c>
      <c r="C6" s="13" t="s">
        <v>52</v>
      </c>
      <c r="D6" s="13" t="s">
        <v>53</v>
      </c>
      <c r="E6" s="13" t="s">
        <v>54</v>
      </c>
      <c r="F6" s="13" t="s">
        <v>55</v>
      </c>
      <c r="G6" s="25">
        <v>1.0235000000000001</v>
      </c>
      <c r="H6" s="14">
        <v>0.81664351851851802</v>
      </c>
      <c r="I6" s="18">
        <f>H6-$E$4</f>
        <v>6.6643518518518019E-2</v>
      </c>
      <c r="J6" s="19">
        <f>I6*G6</f>
        <v>6.8209641203703195E-2</v>
      </c>
      <c r="K6" s="21" t="s">
        <v>132</v>
      </c>
    </row>
    <row r="11" spans="1:11" outlineLevel="1"/>
  </sheetData>
  <sortState ref="B6:K8">
    <sortCondition ref="J6"/>
  </sortState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2019</vt:lpstr>
      <vt:lpstr>07.05.</vt:lpstr>
      <vt:lpstr>14.05.</vt:lpstr>
      <vt:lpstr>21.05.</vt:lpstr>
      <vt:lpstr>28.05.</vt:lpstr>
      <vt:lpstr>04.06.</vt:lpstr>
      <vt:lpstr>11.06.</vt:lpstr>
      <vt:lpstr>18.06.</vt:lpstr>
      <vt:lpstr>25.06.</vt:lpstr>
      <vt:lpstr>06.08.</vt:lpstr>
      <vt:lpstr>13.08.</vt:lpstr>
      <vt:lpstr>20.08.</vt:lpstr>
      <vt:lpstr>27.08.</vt:lpstr>
      <vt:lpstr>03.09.</vt:lpstr>
      <vt:lpstr>10.09.</vt:lpstr>
      <vt:lpstr>17.09.</vt:lpstr>
      <vt:lpstr>24.09.</vt:lpstr>
      <vt:lpstr>08.10.</vt:lpstr>
      <vt:lpstr>15.10.</vt:lpstr>
      <vt:lpstr>22.10.</vt:lpstr>
      <vt:lpstr>'2019'!Print_Area</vt:lpstr>
    </vt:vector>
  </TitlesOfParts>
  <Company>Wartsila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jbj007</dc:creator>
  <cp:lastModifiedBy>Ivkovic, Dino</cp:lastModifiedBy>
  <cp:lastPrinted>2015-04-20T08:18:00Z</cp:lastPrinted>
  <dcterms:created xsi:type="dcterms:W3CDTF">2015-04-17T08:10:00Z</dcterms:created>
  <dcterms:modified xsi:type="dcterms:W3CDTF">2019-10-23T10:00:41Z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1033-11.2.0.8684</vt:lpwstr>
  </property>
</Properties>
</file>