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5/årsmøte_20250320/"/>
    </mc:Choice>
  </mc:AlternateContent>
  <xr:revisionPtr revIDLastSave="473" documentId="11_AEA1082E17D4BFA7EB1CE13D8E813559843885C3" xr6:coauthVersionLast="47" xr6:coauthVersionMax="47" xr10:uidLastSave="{15DDC189-F4A5-4B0B-83E2-442DE374905D}"/>
  <bookViews>
    <workbookView minimized="1" xWindow="3048" yWindow="1908" windowWidth="19968" windowHeight="1173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<sst xmlns="http://schemas.openxmlformats.org/spreadsheetml/2006/main" count="58" uniqueCount="51">
  <si>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</si>
  <si>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</si>
  <si>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</si>
  <si>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</si>
  <si>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</si>
  <si>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</si>
  <si>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</si>
  <si>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</si>
  <si>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</si>
  <si>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</si>
  <si>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</si>
  <si>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</si>
  <si>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</si>
  <si>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</si>
  <si>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</si>
  <si>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</si>
  <si>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</si>
  <si>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</si>
  <si>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</si>
  <si>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</si>
  <si>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</si>
  <si>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</si>
  <si>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</si>
  <si>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</si>
  <si>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</si>
  <si>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</si>
  <si>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</si>
  <si>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</si>
  <si>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</si>
  <si>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</si>
  <si>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</si>
  <si>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</si>
  <si>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</si>
  <si>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</si>
  <si>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</si>
  <si>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</si>
  <si>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</si>
  <si>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</si>
  <si>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t>Sum salg og diverse inntekter</t>
  </si>
  <si>
    <t>Sum konkurranser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</si>
  <si>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</si>
  <si>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</si>
  <si>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</si>
  <si>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10)</t>
    </r>
  </si>
  <si>
    <t>Lotteri</t>
  </si>
  <si>
    <r>
      <t>Sponsorinntekter 3</t>
    </r>
    <r>
      <rPr>
        <vertAlign val="superscript"/>
        <sz val="10"/>
        <color indexed="8"/>
        <rFont val="Arial"/>
        <family val="2"/>
      </rPr>
      <t>)</t>
    </r>
  </si>
  <si>
    <r>
      <t>Avkastning investering 4</t>
    </r>
    <r>
      <rPr>
        <i/>
        <vertAlign val="superscript"/>
        <sz val="10"/>
        <color rgb="FFFF0000"/>
        <rFont val="Arial"/>
        <family val="2"/>
      </rPr>
      <t>)</t>
    </r>
  </si>
  <si>
    <r>
      <t>Lisens/avgift 5</t>
    </r>
    <r>
      <rPr>
        <vertAlign val="superscript"/>
        <sz val="10"/>
        <rFont val="Arial"/>
        <family val="2"/>
      </rPr>
      <t>)</t>
    </r>
  </si>
  <si>
    <r>
      <t>Reise Cup/turneringer 6</t>
    </r>
    <r>
      <rPr>
        <vertAlign val="superscript"/>
        <sz val="10"/>
        <color rgb="FF000000"/>
        <rFont val="Arial"/>
        <family val="2"/>
      </rPr>
      <t>)</t>
    </r>
  </si>
  <si>
    <t>Salg tøy</t>
  </si>
  <si>
    <t>Budsjett Grimstad Badminton Klubb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</si>
</sst>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5" fontId="11" fillId="4" borderId="8" xfId="0" applyNumberFormat="1" applyFont="1" applyFill="1" applyBorder="1"/>
    <xf numFmtId="164" fontId="17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42</xdr:row>
      <xdr:rowOff>152399</xdr:rowOff>
    </xdr:from>
    <xdr:to>
      <xdr:col>7</xdr:col>
      <xdr:colOff>1028700</xdr:colOff>
      <xdr:row>53</xdr:row>
      <xdr:rowOff>133350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77340" y="7667624"/>
          <a:ext cx="5356860" cy="1866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endParaRPr lang="nb-NO" sz="1100"/>
        </a:p>
        <a:p>
          <a:r>
            <a:rPr lang="nb-NO" sz="1100"/>
            <a:t>3) Sp.sør: 10.000</a:t>
          </a:r>
        </a:p>
        <a:p>
          <a:r>
            <a:rPr lang="nb-NO" sz="1100"/>
            <a:t>4) Avkastning (realisert+urealisert) på investering i fond eller eiendom</a:t>
          </a:r>
        </a:p>
        <a:p>
          <a:r>
            <a:rPr lang="nb-NO" sz="1100"/>
            <a:t>5) NBF og krets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Veteran NM, Veteran EM, Støtte Andreas ++</a:t>
          </a:r>
          <a:endParaRPr lang="nb-NO">
            <a:effectLst/>
          </a:endParaRPr>
        </a:p>
        <a:p>
          <a:r>
            <a:rPr lang="nb-NO" sz="1100"/>
            <a:t>7) 8 treninger pr mnd i 9 mnd. Andreas, Anine og Ola.</a:t>
          </a:r>
        </a:p>
        <a:p>
          <a:r>
            <a:rPr lang="nb-NO" sz="1100"/>
            <a:t>8) Leie hall: 70.000,- fast årlig + 5.000,-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Regnskap 5.000,- + Medlemsadministrasjon</a:t>
          </a:r>
          <a:r>
            <a:rPr lang="nb-NO" sz="1100" baseline="0"/>
            <a:t> og web/facebook administrasjon 5.000,-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E39" sqref="E39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50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60000</v>
      </c>
      <c r="E5" s="55"/>
      <c r="F5" s="35">
        <v>7400</v>
      </c>
      <c r="G5" s="1" t="s">
        <v>9</v>
      </c>
      <c r="H5" s="1"/>
      <c r="I5" s="10">
        <v>30000</v>
      </c>
      <c r="J5" s="57"/>
    </row>
    <row r="6" spans="1:12" ht="15.6" x14ac:dyDescent="0.25">
      <c r="A6" s="9">
        <v>3400</v>
      </c>
      <c r="B6" s="1" t="s">
        <v>37</v>
      </c>
      <c r="C6" s="1"/>
      <c r="D6" s="10">
        <v>40000</v>
      </c>
      <c r="E6" s="55"/>
      <c r="F6" s="35">
        <v>7401</v>
      </c>
      <c r="G6" s="33" t="s">
        <v>47</v>
      </c>
      <c r="H6" s="15"/>
      <c r="I6" s="34">
        <v>25000</v>
      </c>
      <c r="J6" s="61"/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/>
      <c r="L7" s="40"/>
    </row>
    <row r="8" spans="1:12" ht="15.6" x14ac:dyDescent="0.25">
      <c r="A8" s="9"/>
      <c r="B8" s="13" t="s">
        <v>11</v>
      </c>
      <c r="C8" s="13"/>
      <c r="D8" s="14">
        <f>SUM(D5:D6)</f>
        <v>100000</v>
      </c>
      <c r="E8" s="14">
        <f>SUM(E5:E6)</f>
        <v>0</v>
      </c>
      <c r="F8" s="35">
        <v>7170</v>
      </c>
      <c r="G8" s="1" t="s">
        <v>48</v>
      </c>
      <c r="H8" s="1"/>
      <c r="I8" s="10">
        <v>200000</v>
      </c>
      <c r="J8" s="58"/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12</v>
      </c>
      <c r="C10" s="1"/>
      <c r="D10" s="10">
        <v>30000</v>
      </c>
      <c r="E10" s="55"/>
      <c r="F10" s="35"/>
      <c r="G10" s="15" t="s">
        <v>39</v>
      </c>
      <c r="H10" s="15"/>
      <c r="I10" s="16">
        <f>SUM(I5:I8)</f>
        <v>285000</v>
      </c>
      <c r="J10" s="65">
        <f>SUM(J5:J8)</f>
        <v>0</v>
      </c>
      <c r="L10" s="40"/>
    </row>
    <row r="11" spans="1:12" x14ac:dyDescent="0.25">
      <c r="A11" s="9">
        <v>3212</v>
      </c>
      <c r="B11" s="1" t="s">
        <v>49</v>
      </c>
      <c r="C11" s="1"/>
      <c r="D11" s="10">
        <v>0</v>
      </c>
      <c r="E11" s="55"/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44</v>
      </c>
      <c r="C12" s="1"/>
      <c r="D12" s="10">
        <v>0</v>
      </c>
      <c r="E12" s="55"/>
      <c r="F12" s="35">
        <v>5000</v>
      </c>
      <c r="G12" s="1" t="s">
        <v>29</v>
      </c>
      <c r="H12" s="1"/>
      <c r="I12" s="10">
        <v>90000</v>
      </c>
      <c r="J12" s="58"/>
      <c r="L12" s="40"/>
    </row>
    <row r="13" spans="1:12" x14ac:dyDescent="0.25">
      <c r="A13" s="9">
        <v>3130</v>
      </c>
      <c r="B13" s="1" t="s">
        <v>26</v>
      </c>
      <c r="C13" s="1"/>
      <c r="D13" s="10">
        <v>5000</v>
      </c>
      <c r="E13" s="55"/>
      <c r="F13" s="35">
        <v>7730</v>
      </c>
      <c r="G13" s="1" t="s">
        <v>24</v>
      </c>
      <c r="H13" s="1"/>
      <c r="I13" s="10">
        <v>0</v>
      </c>
      <c r="J13" s="58"/>
      <c r="L13" s="40"/>
    </row>
    <row r="14" spans="1:12" ht="15.6" x14ac:dyDescent="0.25">
      <c r="A14" s="9">
        <v>3120</v>
      </c>
      <c r="B14" s="1" t="s">
        <v>45</v>
      </c>
      <c r="C14" s="1"/>
      <c r="D14" s="10">
        <v>10000</v>
      </c>
      <c r="E14" s="55"/>
      <c r="F14" s="35">
        <v>6300</v>
      </c>
      <c r="G14" s="1" t="s">
        <v>40</v>
      </c>
      <c r="H14" s="1"/>
      <c r="I14" s="10">
        <v>75000</v>
      </c>
      <c r="J14" s="58"/>
      <c r="L14" s="40"/>
    </row>
    <row r="15" spans="1:12" x14ac:dyDescent="0.25">
      <c r="A15" s="9">
        <v>3999</v>
      </c>
      <c r="B15" s="1" t="s">
        <v>17</v>
      </c>
      <c r="C15" s="1"/>
      <c r="D15" s="10">
        <v>0</v>
      </c>
      <c r="E15" s="55"/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13</v>
      </c>
      <c r="H16" s="15"/>
      <c r="I16" s="16">
        <f>SUM(I12:I14)</f>
        <v>165000</v>
      </c>
      <c r="J16" s="65">
        <f>SUM(J12:J14)</f>
        <v>0</v>
      </c>
      <c r="L16" s="40"/>
    </row>
    <row r="17" spans="1:12" x14ac:dyDescent="0.25">
      <c r="A17" s="9"/>
      <c r="B17" s="13" t="s">
        <v>38</v>
      </c>
      <c r="C17" s="13"/>
      <c r="D17" s="14">
        <f>SUM(D10:D15)</f>
        <v>45000</v>
      </c>
      <c r="E17" s="14">
        <f>SUM(E10:E15)</f>
        <v>0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14</v>
      </c>
      <c r="H18" s="1"/>
      <c r="I18" s="10">
        <v>90000</v>
      </c>
      <c r="J18" s="58"/>
      <c r="L18" s="49"/>
    </row>
    <row r="19" spans="1:12" x14ac:dyDescent="0.25">
      <c r="A19" s="9"/>
      <c r="B19" s="17" t="s">
        <v>30</v>
      </c>
      <c r="C19" s="17"/>
      <c r="D19" s="18">
        <f>D8+D17</f>
        <v>145000</v>
      </c>
      <c r="E19" s="18">
        <f>E8+E17</f>
        <v>0</v>
      </c>
      <c r="F19" s="35">
        <v>4310</v>
      </c>
      <c r="G19" s="1" t="s">
        <v>28</v>
      </c>
      <c r="H19" s="1"/>
      <c r="I19" s="10">
        <v>0</v>
      </c>
      <c r="J19" s="58"/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15</v>
      </c>
      <c r="H20" s="1"/>
      <c r="I20" s="10">
        <v>0</v>
      </c>
      <c r="J20" s="58"/>
    </row>
    <row r="21" spans="1:12" ht="15" x14ac:dyDescent="0.25">
      <c r="A21" s="9">
        <v>8401</v>
      </c>
      <c r="B21" s="54" t="s">
        <v>46</v>
      </c>
      <c r="C21" s="54"/>
      <c r="D21" s="10">
        <v>500000</v>
      </c>
      <c r="E21" s="66"/>
      <c r="F21" s="35">
        <v>4320</v>
      </c>
      <c r="G21" s="1" t="s">
        <v>44</v>
      </c>
      <c r="H21" s="1"/>
      <c r="I21" s="10">
        <v>0</v>
      </c>
      <c r="J21" s="58"/>
    </row>
    <row r="22" spans="1:12" x14ac:dyDescent="0.25">
      <c r="A22" s="9">
        <v>8050</v>
      </c>
      <c r="B22" s="54" t="s">
        <v>32</v>
      </c>
      <c r="C22" s="54"/>
      <c r="D22" s="10">
        <v>1000</v>
      </c>
      <c r="E22" s="55"/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16</v>
      </c>
      <c r="H23" s="15"/>
      <c r="I23" s="16">
        <f>SUM(I18:I21)</f>
        <v>90000</v>
      </c>
      <c r="J23" s="65">
        <f>SUM(J18:J21)</f>
        <v>0</v>
      </c>
      <c r="L23" s="40"/>
    </row>
    <row r="24" spans="1:12" x14ac:dyDescent="0.25">
      <c r="A24" s="9"/>
      <c r="B24" s="17" t="s">
        <v>31</v>
      </c>
      <c r="C24" s="17"/>
      <c r="D24" s="18">
        <f>SUM(D20:D22)</f>
        <v>501000</v>
      </c>
      <c r="E24" s="18">
        <f>SUM(E20:E22)</f>
        <v>0</v>
      </c>
      <c r="F24" s="35"/>
      <c r="G24" s="1"/>
      <c r="H24" s="1"/>
      <c r="I24" s="10"/>
      <c r="J24" s="58"/>
    </row>
    <row r="25" spans="1:12" ht="15.6" x14ac:dyDescent="0.25">
      <c r="A25" s="9"/>
      <c r="B25" s="1"/>
      <c r="C25" s="1"/>
      <c r="D25" s="10"/>
      <c r="E25" s="11"/>
      <c r="F25" s="35">
        <v>6700</v>
      </c>
      <c r="G25" s="1" t="s">
        <v>43</v>
      </c>
      <c r="H25" s="1"/>
      <c r="I25" s="10">
        <v>10000</v>
      </c>
      <c r="J25" s="58"/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25</v>
      </c>
      <c r="H26" s="1"/>
      <c r="I26" s="10">
        <v>5000</v>
      </c>
      <c r="J26" s="58"/>
    </row>
    <row r="27" spans="1:12" x14ac:dyDescent="0.25">
      <c r="A27" s="12"/>
      <c r="B27" s="17" t="s">
        <v>18</v>
      </c>
      <c r="C27" s="1"/>
      <c r="D27" s="18">
        <f>D19+D24</f>
        <v>646000</v>
      </c>
      <c r="E27" s="18">
        <f>E19+E24</f>
        <v>0</v>
      </c>
      <c r="F27" s="35">
        <v>7790</v>
      </c>
      <c r="G27" s="1" t="s">
        <v>20</v>
      </c>
      <c r="H27" s="1"/>
      <c r="I27" s="10">
        <v>60000</v>
      </c>
      <c r="J27" s="58"/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27</v>
      </c>
      <c r="H28" s="1"/>
      <c r="I28" s="41">
        <v>30000</v>
      </c>
      <c r="J28" s="60"/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21</v>
      </c>
      <c r="H30" s="1"/>
      <c r="I30" s="31">
        <f>SUM(I25:I28)</f>
        <v>105000</v>
      </c>
      <c r="J30" s="62">
        <f>SUM(J25:J29)</f>
        <v>0</v>
      </c>
    </row>
    <row r="31" spans="1:12" x14ac:dyDescent="0.25">
      <c r="A31" s="24" t="s">
        <v>19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30</v>
      </c>
      <c r="C32" s="25"/>
      <c r="D32" s="50">
        <f>D19</f>
        <v>145000</v>
      </c>
      <c r="E32" s="50">
        <f>E19</f>
        <v>0</v>
      </c>
      <c r="F32" s="35"/>
      <c r="G32" s="28" t="s">
        <v>33</v>
      </c>
      <c r="H32" s="1"/>
      <c r="I32" s="29">
        <f>I10+I16+I23+I30</f>
        <v>645000</v>
      </c>
      <c r="J32" s="43">
        <f>J10+J16+J23+J30</f>
        <v>0</v>
      </c>
    </row>
    <row r="33" spans="1:10" x14ac:dyDescent="0.25">
      <c r="A33" s="24"/>
      <c r="B33" s="26" t="s">
        <v>33</v>
      </c>
      <c r="C33" s="26"/>
      <c r="D33" s="51">
        <f>-I32</f>
        <v>-645000</v>
      </c>
      <c r="E33" s="51">
        <f>-J32</f>
        <v>0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41</v>
      </c>
      <c r="H34" s="54"/>
      <c r="I34" s="67">
        <v>1000</v>
      </c>
      <c r="J34" s="64"/>
    </row>
    <row r="35" spans="1:10" x14ac:dyDescent="0.25">
      <c r="A35" s="22"/>
      <c r="B35" s="27" t="s">
        <v>23</v>
      </c>
      <c r="C35" s="27"/>
      <c r="D35" s="53">
        <f>D32+D33</f>
        <v>-500000</v>
      </c>
      <c r="E35" s="53">
        <f>E32+E33</f>
        <v>0</v>
      </c>
      <c r="F35" s="35">
        <v>8500</v>
      </c>
      <c r="G35" s="54" t="s">
        <v>42</v>
      </c>
      <c r="H35" s="54"/>
      <c r="I35" s="29"/>
      <c r="J35" s="46"/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35</v>
      </c>
      <c r="B37" s="27"/>
      <c r="C37" s="27"/>
      <c r="D37" s="52"/>
      <c r="E37" s="23"/>
      <c r="F37" s="35"/>
      <c r="G37" s="28" t="s">
        <v>34</v>
      </c>
      <c r="H37" s="1"/>
      <c r="I37" s="29">
        <f>I34</f>
        <v>1000</v>
      </c>
      <c r="J37" s="43">
        <f>SUM(J34:J35)</f>
        <v>0</v>
      </c>
    </row>
    <row r="38" spans="1:10" x14ac:dyDescent="0.25">
      <c r="A38" s="22"/>
      <c r="B38" s="25" t="s">
        <v>18</v>
      </c>
      <c r="C38" s="25"/>
      <c r="D38" s="50">
        <f>D27</f>
        <v>646000</v>
      </c>
      <c r="E38" s="50">
        <f>E27</f>
        <v>0</v>
      </c>
      <c r="F38" s="35"/>
      <c r="G38" s="28"/>
      <c r="H38" s="1"/>
      <c r="I38" s="29"/>
      <c r="J38" s="45"/>
    </row>
    <row r="39" spans="1:10" x14ac:dyDescent="0.25">
      <c r="A39" s="22"/>
      <c r="B39" s="26" t="s">
        <v>22</v>
      </c>
      <c r="C39" s="26"/>
      <c r="D39" s="51">
        <f>-I40</f>
        <v>-646000</v>
      </c>
      <c r="E39" s="51">
        <f>-J40</f>
        <v>0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22</v>
      </c>
      <c r="H40" s="1"/>
      <c r="I40" s="29">
        <f>SUM(I32+I37)</f>
        <v>646000</v>
      </c>
      <c r="J40" s="43">
        <f>SUM(J32,J37)</f>
        <v>0</v>
      </c>
    </row>
    <row r="41" spans="1:10" x14ac:dyDescent="0.25">
      <c r="A41" s="22"/>
      <c r="B41" s="27" t="s">
        <v>36</v>
      </c>
      <c r="C41" s="27"/>
      <c r="D41" s="50">
        <f>D38+D39</f>
        <v>0</v>
      </c>
      <c r="E41" s="50">
        <f>E38+E39</f>
        <v>0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82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2025-03-20T08:37:39Z</cp:lastPrinted>
  <dcterms:created xsi:type="dcterms:W3CDTF">2003-05-11T14:04:04Z</dcterms:created>
  <dcterms:modified xsi:type="dcterms:W3CDTF">2025-03-20T08:41:26Z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2024-01-31T08:56:21Z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254ca6ae-7314-4e8c-bc39-8c4a9afd63a5</vt:lpwstr>
  </property>
  <property fmtid="{D5CDD505-2E9C-101B-9397-08002B2CF9AE}" pid="8" name="MSIP_Label_68ed6534-701e-4052-b9aa-6ed330ffc3a5_ContentBits">
    <vt:lpwstr>0</vt:lpwstr>
  </property>
</Properties>
</file>