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3/årsmøte_20230316/"/>
    </mc:Choice>
  </mc:AlternateContent>
  <xr:revisionPtr revIDLastSave="333" documentId="11_AEA1082E17D4BFA7EB1CE13D8E813559843885C3" xr6:coauthVersionLast="47" xr6:coauthVersionMax="47" xr10:uidLastSave="{0F10384F-7DD0-42D6-94F6-3F14B24DE3D9}"/>
  <bookViews>
    <workbookView xWindow="7035" yWindow="3450" windowWidth="21600" windowHeight="11835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I30" i="1"/>
  <c r="J30" i="1"/>
  <c r="I10" i="1"/>
  <c r="J10" i="1"/>
  <c r="J37" i="1"/>
  <c r="I37" i="1"/>
  <c r="J23" i="1"/>
  <c r="I23" i="1"/>
  <c r="J16" i="1"/>
  <c r="I16" i="1"/>
  <c r="E24" i="1"/>
  <c r="E8" i="1"/>
  <c r="E17" i="1"/>
  <c r="D8" i="1"/>
  <c r="D17" i="1"/>
  <c r="I32" i="1" l="1"/>
  <c r="D33" i="1" s="1"/>
  <c r="J32" i="1"/>
  <c r="D19" i="1"/>
  <c r="E19" i="1"/>
  <c r="J40" i="1" l="1"/>
  <c r="E39" i="1" s="1"/>
  <c r="E33" i="1"/>
  <c r="I40" i="1"/>
  <c r="D39" i="1" s="1"/>
  <c r="D27" i="1"/>
  <c r="D38" i="1" s="1"/>
  <c r="D32" i="1"/>
  <c r="D35" i="1" s="1"/>
  <c r="E27" i="1"/>
  <c r="E38" i="1" s="1"/>
  <c r="E32" i="1"/>
  <c r="E35" i="1" l="1"/>
  <c r="E41" i="1"/>
  <c r="D41" i="1"/>
</calcChain>
</file>

<file path=xl/sharedStrings.xml><?xml version="1.0" encoding="utf-8"?>
<sst xmlns="http://schemas.openxmlformats.org/spreadsheetml/2006/main" count="58" uniqueCount="52">
  <si>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</si>
  <si>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</si>
  <si>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</si>
  <si>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</si>
  <si>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</si>
  <si>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</si>
  <si>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</si>
  <si>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</si>
  <si>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</si>
  <si>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</si>
  <si>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</si>
  <si>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Reise Cup/turneringer</t>
  </si>
  <si>
    <t>Sum Kontingenter og tilskudd</t>
  </si>
  <si>
    <t>Ballsalg</t>
  </si>
  <si>
    <t>Sum trenings-/instruksjonskostnader</t>
  </si>
  <si>
    <t>Kjøp baller</t>
  </si>
  <si>
    <t>Premier</t>
  </si>
  <si>
    <t>Sum div. tiltak</t>
  </si>
  <si>
    <t>Diverse inntekter</t>
  </si>
  <si>
    <t>Sum inntekter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</si>
  <si>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</si>
  <si>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</si>
  <si>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</si>
  <si>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</si>
  <si>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</si>
  <si>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</si>
  <si>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</si>
  <si>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</si>
  <si>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r>
      <t xml:space="preserve">Lisens/avgift </t>
    </r>
    <r>
      <rPr>
        <vertAlign val="superscript"/>
        <sz val="10"/>
        <rFont val="Arial"/>
        <family val="2"/>
      </rPr>
      <t>6)</t>
    </r>
  </si>
  <si>
    <t>Sosiale arrangement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</si>
  <si>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</si>
  <si>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</si>
  <si>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>Sum driftsinntekter</t>
  </si>
  <si>
    <t>Sum finansinntekter</t>
  </si>
  <si>
    <t>Annen renteinntekt</t>
  </si>
  <si>
    <t>Sum driftskostnader</t>
  </si>
  <si>
    <t>Sum finanskostnader</t>
  </si>
  <si>
    <t>TOTALBUDSJETT</t>
  </si>
  <si>
    <t>Budsjettert resultat</t>
  </si>
  <si>
    <r>
      <t xml:space="preserve">Tilskudd </t>
    </r>
    <r>
      <rPr>
        <vertAlign val="superscript"/>
        <sz val="10"/>
        <color rgb="FF000000"/>
        <rFont val="Arial"/>
        <family val="2"/>
      </rPr>
      <t>1)</t>
    </r>
  </si>
  <si>
    <r>
      <t xml:space="preserve">Salg tøy </t>
    </r>
    <r>
      <rPr>
        <vertAlign val="superscript"/>
        <sz val="10"/>
        <color rgb="FF000000"/>
        <rFont val="Arial"/>
        <family val="2"/>
      </rPr>
      <t>2)</t>
    </r>
  </si>
  <si>
    <t>Sum salg og diverse inntekter</t>
  </si>
  <si>
    <t>Sum konkurranser</t>
  </si>
  <si>
    <r>
      <t xml:space="preserve">Lotteri </t>
    </r>
    <r>
      <rPr>
        <vertAlign val="superscript"/>
        <sz val="10"/>
        <color rgb="FF000000"/>
        <rFont val="Arial"/>
        <family val="2"/>
      </rPr>
      <t>3)</t>
    </r>
  </si>
  <si>
    <r>
      <t xml:space="preserve">Lotteri </t>
    </r>
    <r>
      <rPr>
        <vertAlign val="superscript"/>
        <sz val="10"/>
        <color indexed="8"/>
        <rFont val="Arial"/>
        <family val="2"/>
      </rPr>
      <t>3)</t>
    </r>
  </si>
  <si>
    <r>
      <t xml:space="preserve">Sponsorinntekter </t>
    </r>
    <r>
      <rPr>
        <vertAlign val="superscript"/>
        <sz val="10"/>
        <color rgb="FF000000"/>
        <rFont val="Arial"/>
        <family val="2"/>
      </rPr>
      <t>4</t>
    </r>
    <r>
      <rPr>
        <vertAlign val="superscript"/>
        <sz val="10"/>
        <color indexed="8"/>
        <rFont val="Arial"/>
        <family val="2"/>
      </rPr>
      <t>)</t>
    </r>
  </si>
  <si>
    <r>
      <t xml:space="preserve">Avkastning investering </t>
    </r>
    <r>
      <rPr>
        <i/>
        <vertAlign val="superscript"/>
        <sz val="10"/>
        <color rgb="FFFF0000"/>
        <rFont val="Arial"/>
        <family val="2"/>
      </rPr>
      <t>5)</t>
    </r>
  </si>
  <si>
    <t>Honorarer regnskap</t>
  </si>
  <si>
    <r>
      <t xml:space="preserve">Leie hall </t>
    </r>
    <r>
      <rPr>
        <vertAlign val="superscript"/>
        <sz val="10"/>
        <color indexed="8"/>
        <rFont val="Arial"/>
        <family val="2"/>
      </rPr>
      <t>8)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</si>
  <si>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9)</t>
    </r>
  </si>
  <si>
    <t>Ekstraordinære kostnader</t>
  </si>
  <si>
    <t>Budsjett Grimstad Badminton Klubb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</si>
</sst>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kr&quot;\ #,##0"/>
    <numFmt numFmtId="165" formatCode="&quot;kr&quot;\ #,##0.00"/>
  </numFmts>
  <fonts count="18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  <fill>
      <patternFill patternType="solid">
        <fgColor theme="0"/>
        <b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 applyAlignment="1"/>
    <xf numFmtId="164" fontId="7" fillId="3" borderId="0" xfId="0" applyNumberFormat="1" applyFont="1" applyFill="1" applyAlignment="1"/>
    <xf numFmtId="164" fontId="3" fillId="3" borderId="0" xfId="0" applyNumberFormat="1" applyFont="1" applyFill="1" applyAlignment="1"/>
    <xf numFmtId="0" fontId="1" fillId="3" borderId="0" xfId="0" applyFont="1" applyFill="1" applyAlignment="1"/>
    <xf numFmtId="164" fontId="13" fillId="3" borderId="0" xfId="0" applyNumberFormat="1" applyFont="1" applyFill="1" applyAlignment="1"/>
    <xf numFmtId="0" fontId="14" fillId="2" borderId="0" xfId="0" applyFont="1" applyFill="1"/>
    <xf numFmtId="165" fontId="1" fillId="4" borderId="8" xfId="0" applyNumberFormat="1" applyFont="1" applyFill="1" applyBorder="1"/>
    <xf numFmtId="164" fontId="4" fillId="4" borderId="8" xfId="0" applyNumberFormat="1" applyFont="1" applyFill="1" applyBorder="1"/>
    <xf numFmtId="165" fontId="1" fillId="4" borderId="7" xfId="0" applyNumberFormat="1" applyFont="1" applyFill="1" applyBorder="1"/>
    <xf numFmtId="165" fontId="1" fillId="4" borderId="13" xfId="0" applyNumberFormat="1" applyFont="1" applyFill="1" applyBorder="1"/>
    <xf numFmtId="164" fontId="5" fillId="4" borderId="13" xfId="0" applyNumberFormat="1" applyFont="1" applyFill="1" applyBorder="1"/>
    <xf numFmtId="165" fontId="1" fillId="4" borderId="14" xfId="0" applyNumberFormat="1" applyFont="1" applyFill="1" applyBorder="1"/>
    <xf numFmtId="165" fontId="1" fillId="4" borderId="15" xfId="0" applyNumberFormat="1" applyFont="1" applyFill="1" applyBorder="1"/>
    <xf numFmtId="164" fontId="10" fillId="4" borderId="13" xfId="0" applyNumberFormat="1" applyFont="1" applyFill="1" applyBorder="1"/>
    <xf numFmtId="164" fontId="7" fillId="4" borderId="13" xfId="0" applyNumberFormat="1" applyFont="1" applyFill="1" applyBorder="1"/>
    <xf numFmtId="164" fontId="11" fillId="4" borderId="13" xfId="0" applyNumberFormat="1" applyFont="1" applyFill="1" applyBorder="1"/>
    <xf numFmtId="164" fontId="5" fillId="2" borderId="13" xfId="0" applyNumberFormat="1" applyFont="1" applyFill="1" applyBorder="1"/>
    <xf numFmtId="164" fontId="13" fillId="2" borderId="8" xfId="0" applyNumberFormat="1" applyFont="1" applyFill="1" applyBorder="1"/>
    <xf numFmtId="165" fontId="17" fillId="4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42</xdr:row>
      <xdr:rowOff>152400</xdr:rowOff>
    </xdr:from>
    <xdr:to>
      <xdr:col>7</xdr:col>
      <xdr:colOff>1028700</xdr:colOff>
      <xdr:row>55</xdr:row>
      <xdr:rowOff>28575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7A0FD3A-3351-47DE-98A4-80CD10CC905F}"/>
            </a:ext>
          </a:extLst>
        </xdr:cNvPr>
        <xdr:cNvSpPr txBox="1"/>
      </xdr:nvSpPr>
      <xdr:spPr>
        <a:xfrm>
          <a:off x="1533525" y="7162800"/>
          <a:ext cx="5248275" cy="1981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1) Aktivitetstislkudd, momskompensasjon, NIF, osv</a:t>
          </a:r>
        </a:p>
        <a:p>
          <a:r>
            <a:rPr lang="nb-NO" sz="1100"/>
            <a:t>2) En del tøy kjøpes inn for salg av klubben gjennom sesongen.</a:t>
          </a:r>
        </a:p>
        <a:p>
          <a:r>
            <a:rPr lang="nb-NO" sz="1100"/>
            <a:t>3) Forutsetter at klubben kjøper alle loddene. Selges alle lodd blir inntekt opptil 10.000,-</a:t>
          </a:r>
        </a:p>
        <a:p>
          <a:r>
            <a:rPr lang="nb-NO" sz="1100"/>
            <a:t>     Intet loddsalg i 2022</a:t>
          </a:r>
        </a:p>
        <a:p>
          <a:r>
            <a:rPr lang="nb-NO" sz="1100"/>
            <a:t>4) Sp.sør: 15.000,- FD: 5.000,- </a:t>
          </a:r>
        </a:p>
        <a:p>
          <a:r>
            <a:rPr lang="nb-NO" sz="1100"/>
            <a:t>     Ingen</a:t>
          </a:r>
          <a:r>
            <a:rPr lang="nb-NO" sz="1100" baseline="0"/>
            <a:t> avtale med Sp.sør i 2022.</a:t>
          </a:r>
          <a:endParaRPr lang="nb-NO" sz="1100"/>
        </a:p>
        <a:p>
          <a:r>
            <a:rPr lang="nb-NO" sz="1100"/>
            <a:t>5) Avkastning (realisert+urealisert) på investering i fond eller eiendom</a:t>
          </a:r>
        </a:p>
        <a:p>
          <a:r>
            <a:rPr lang="nb-NO" sz="1100"/>
            <a:t>6) NBF og krets</a:t>
          </a:r>
        </a:p>
        <a:p>
          <a:r>
            <a:rPr lang="nb-NO" sz="1100"/>
            <a:t>7) 8 treninger pr mnd i 9mnd. Joakim og Håvard.</a:t>
          </a:r>
        </a:p>
        <a:p>
          <a:r>
            <a:rPr lang="nb-NO" sz="1100"/>
            <a:t>8) Leie hall: 63.000,- fast årlig + 10.000,- ekstra leie (helger/turneringer)</a:t>
          </a:r>
        </a:p>
        <a:p>
          <a:r>
            <a:rPr lang="nb-NO" sz="1100"/>
            <a:t>9) Gebyrer bank og investering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L42"/>
  <sheetViews>
    <sheetView tabSelected="1" zoomScaleNormal="100" workbookViewId="0">
      <selection activeCell="D22" sqref="D22"/>
    </sheetView>
  </sheetViews>
  <sheetFormatPr baseColWidth="10" defaultRowHeight="12.75" x14ac:dyDescent="0.2"/>
  <cols>
    <col min="1" max="2" width="11.42578125" customWidth="1"/>
    <col min="3" max="3" width="14.28515625" customWidth="1"/>
    <col min="4" max="4" width="11.5703125" customWidth="1"/>
    <col min="5" max="5" width="14.7109375" customWidth="1"/>
    <col min="6" max="7" width="11.42578125" customWidth="1"/>
    <col min="8" max="8" width="21.140625" customWidth="1"/>
    <col min="9" max="9" width="11.5703125" customWidth="1"/>
    <col min="10" max="10" width="13.85546875" customWidth="1"/>
    <col min="11" max="11" width="9.140625" customWidth="1"/>
    <col min="12" max="12" width="62.7109375" bestFit="1" customWidth="1"/>
    <col min="13" max="256" width="9.140625" customWidth="1"/>
  </cols>
  <sheetData>
    <row r="1" spans="1:12" ht="20.25" x14ac:dyDescent="0.3">
      <c r="A1" s="1"/>
      <c r="B1" s="30" t="s">
        <v>51</v>
      </c>
      <c r="C1" s="1"/>
      <c r="D1" s="1"/>
      <c r="E1" s="1"/>
      <c r="F1" s="1"/>
      <c r="G1" s="1"/>
      <c r="H1" s="1"/>
      <c r="I1" s="1"/>
      <c r="J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">
      <c r="A5" s="9">
        <v>3920</v>
      </c>
      <c r="B5" s="1" t="s">
        <v>8</v>
      </c>
      <c r="C5" s="1"/>
      <c r="D5" s="10">
        <v>40000</v>
      </c>
      <c r="E5" s="56"/>
      <c r="F5" s="35">
        <v>7400</v>
      </c>
      <c r="G5" s="1" t="s">
        <v>9</v>
      </c>
      <c r="H5" s="1"/>
      <c r="I5" s="10">
        <v>15000</v>
      </c>
      <c r="J5" s="58"/>
    </row>
    <row r="6" spans="1:12" ht="14.25" x14ac:dyDescent="0.2">
      <c r="A6" s="9">
        <v>3400</v>
      </c>
      <c r="B6" s="1" t="s">
        <v>39</v>
      </c>
      <c r="C6" s="1"/>
      <c r="D6" s="10">
        <v>25000</v>
      </c>
      <c r="E6" s="56"/>
      <c r="F6" s="35">
        <v>7401</v>
      </c>
      <c r="G6" s="33" t="s">
        <v>28</v>
      </c>
      <c r="H6" s="15"/>
      <c r="I6" s="34">
        <v>15000</v>
      </c>
      <c r="J6" s="62"/>
      <c r="L6" s="40"/>
    </row>
    <row r="7" spans="1:12" x14ac:dyDescent="0.2">
      <c r="A7" s="9"/>
      <c r="B7" s="1"/>
      <c r="C7" s="1"/>
      <c r="D7" s="10"/>
      <c r="E7" s="56"/>
      <c r="F7" s="35">
        <v>7410</v>
      </c>
      <c r="G7" s="1" t="s">
        <v>10</v>
      </c>
      <c r="H7" s="1"/>
      <c r="I7" s="10">
        <v>30000</v>
      </c>
      <c r="J7" s="58"/>
      <c r="L7" s="40"/>
    </row>
    <row r="8" spans="1:12" x14ac:dyDescent="0.2">
      <c r="A8" s="9"/>
      <c r="B8" s="13" t="s">
        <v>12</v>
      </c>
      <c r="C8" s="13"/>
      <c r="D8" s="14">
        <f>SUM(D5:D6)</f>
        <v>65000</v>
      </c>
      <c r="E8" s="14">
        <f>SUM(E5:E6)</f>
        <v>0</v>
      </c>
      <c r="F8" s="35">
        <v>7170</v>
      </c>
      <c r="G8" s="1" t="s">
        <v>11</v>
      </c>
      <c r="H8" s="1"/>
      <c r="I8" s="10">
        <v>70000</v>
      </c>
      <c r="J8" s="59"/>
      <c r="L8" s="40"/>
    </row>
    <row r="9" spans="1:12" x14ac:dyDescent="0.2">
      <c r="A9" s="9"/>
      <c r="B9" s="13"/>
      <c r="C9" s="13"/>
      <c r="D9" s="14"/>
      <c r="E9" s="57"/>
      <c r="F9" s="35"/>
      <c r="G9" s="1"/>
      <c r="H9" s="1"/>
      <c r="I9" s="10"/>
      <c r="J9" s="59"/>
      <c r="L9" s="40"/>
    </row>
    <row r="10" spans="1:12" x14ac:dyDescent="0.2">
      <c r="A10" s="9">
        <v>3211</v>
      </c>
      <c r="B10" s="1" t="s">
        <v>13</v>
      </c>
      <c r="C10" s="1"/>
      <c r="D10" s="10">
        <v>20000</v>
      </c>
      <c r="E10" s="56"/>
      <c r="F10" s="35"/>
      <c r="G10" s="15" t="s">
        <v>42</v>
      </c>
      <c r="H10" s="15"/>
      <c r="I10" s="16">
        <f>SUM(I5:I8)</f>
        <v>130000</v>
      </c>
      <c r="J10" s="66">
        <f>SUM(J5:J8)</f>
        <v>0</v>
      </c>
      <c r="L10" s="40"/>
    </row>
    <row r="11" spans="1:12" ht="14.25" x14ac:dyDescent="0.2">
      <c r="A11" s="9">
        <v>3212</v>
      </c>
      <c r="B11" s="1" t="s">
        <v>40</v>
      </c>
      <c r="C11" s="1"/>
      <c r="D11" s="10">
        <v>5000</v>
      </c>
      <c r="E11" s="56"/>
      <c r="F11" s="35"/>
      <c r="G11" s="15"/>
      <c r="H11" s="15"/>
      <c r="I11" s="16"/>
      <c r="J11" s="60"/>
      <c r="L11" s="40"/>
    </row>
    <row r="12" spans="1:12" ht="14.25" x14ac:dyDescent="0.2">
      <c r="A12" s="9">
        <v>3960</v>
      </c>
      <c r="B12" s="1" t="s">
        <v>43</v>
      </c>
      <c r="C12" s="1"/>
      <c r="D12" s="10">
        <v>5000</v>
      </c>
      <c r="E12" s="56"/>
      <c r="F12" s="35">
        <v>5000</v>
      </c>
      <c r="G12" s="1" t="s">
        <v>31</v>
      </c>
      <c r="H12" s="1"/>
      <c r="I12" s="10">
        <v>100000</v>
      </c>
      <c r="J12" s="59"/>
      <c r="L12" s="40"/>
    </row>
    <row r="13" spans="1:12" x14ac:dyDescent="0.2">
      <c r="A13" s="9">
        <v>3130</v>
      </c>
      <c r="B13" s="1" t="s">
        <v>27</v>
      </c>
      <c r="C13" s="1"/>
      <c r="D13" s="10">
        <v>4000</v>
      </c>
      <c r="E13" s="56"/>
      <c r="F13" s="35">
        <v>7730</v>
      </c>
      <c r="G13" s="1" t="s">
        <v>25</v>
      </c>
      <c r="H13" s="1"/>
      <c r="I13" s="10">
        <v>10000</v>
      </c>
      <c r="J13" s="59"/>
      <c r="L13" s="40"/>
    </row>
    <row r="14" spans="1:12" ht="14.25" x14ac:dyDescent="0.2">
      <c r="A14" s="9">
        <v>3120</v>
      </c>
      <c r="B14" s="1" t="s">
        <v>45</v>
      </c>
      <c r="C14" s="1"/>
      <c r="D14" s="10">
        <v>20000</v>
      </c>
      <c r="E14" s="56"/>
      <c r="F14" s="35">
        <v>6300</v>
      </c>
      <c r="G14" s="1" t="s">
        <v>48</v>
      </c>
      <c r="H14" s="1"/>
      <c r="I14" s="10">
        <v>73000</v>
      </c>
      <c r="J14" s="59"/>
      <c r="L14" s="40"/>
    </row>
    <row r="15" spans="1:12" x14ac:dyDescent="0.2">
      <c r="A15" s="9">
        <v>3999</v>
      </c>
      <c r="B15" s="1" t="s">
        <v>18</v>
      </c>
      <c r="C15" s="1"/>
      <c r="D15" s="10">
        <v>0</v>
      </c>
      <c r="E15" s="56"/>
      <c r="F15" s="35"/>
      <c r="G15" s="1"/>
      <c r="H15" s="1"/>
      <c r="I15" s="10"/>
      <c r="J15" s="59"/>
      <c r="L15" s="49"/>
    </row>
    <row r="16" spans="1:12" x14ac:dyDescent="0.2">
      <c r="A16" s="9"/>
      <c r="B16" s="13"/>
      <c r="C16" s="13"/>
      <c r="D16" s="14"/>
      <c r="E16" s="57"/>
      <c r="F16" s="35"/>
      <c r="G16" s="15" t="s">
        <v>14</v>
      </c>
      <c r="H16" s="15"/>
      <c r="I16" s="16">
        <f>SUM(I12:I14)</f>
        <v>183000</v>
      </c>
      <c r="J16" s="66">
        <f>SUM(J12:J14)</f>
        <v>0</v>
      </c>
      <c r="L16" s="40"/>
    </row>
    <row r="17" spans="1:12" x14ac:dyDescent="0.2">
      <c r="A17" s="9"/>
      <c r="B17" s="13" t="s">
        <v>41</v>
      </c>
      <c r="C17" s="13"/>
      <c r="D17" s="14">
        <f>SUM(D10:D15)</f>
        <v>54000</v>
      </c>
      <c r="E17" s="14">
        <f>SUM(E10:E15)</f>
        <v>0</v>
      </c>
      <c r="F17" s="35"/>
      <c r="G17" s="1"/>
      <c r="H17" s="1"/>
      <c r="I17" s="10"/>
      <c r="J17" s="59"/>
      <c r="L17" s="40"/>
    </row>
    <row r="18" spans="1:12" x14ac:dyDescent="0.2">
      <c r="A18" s="9"/>
      <c r="B18" s="1"/>
      <c r="C18" s="1"/>
      <c r="D18" s="10"/>
      <c r="E18" s="56"/>
      <c r="F18" s="35">
        <v>4300</v>
      </c>
      <c r="G18" s="1" t="s">
        <v>15</v>
      </c>
      <c r="H18" s="1"/>
      <c r="I18" s="10">
        <v>40000</v>
      </c>
      <c r="J18" s="59"/>
      <c r="L18" s="49"/>
    </row>
    <row r="19" spans="1:12" x14ac:dyDescent="0.2">
      <c r="A19" s="9"/>
      <c r="B19" s="17" t="s">
        <v>32</v>
      </c>
      <c r="C19" s="17"/>
      <c r="D19" s="18">
        <f>D8+D17</f>
        <v>119000</v>
      </c>
      <c r="E19" s="18">
        <f>E8+E17</f>
        <v>0</v>
      </c>
      <c r="F19" s="35">
        <v>4310</v>
      </c>
      <c r="G19" s="1" t="s">
        <v>30</v>
      </c>
      <c r="H19" s="1"/>
      <c r="I19" s="10">
        <v>5000</v>
      </c>
      <c r="J19" s="59"/>
    </row>
    <row r="20" spans="1:12" x14ac:dyDescent="0.2">
      <c r="A20" s="9"/>
      <c r="B20" s="1"/>
      <c r="C20" s="1"/>
      <c r="D20" s="10"/>
      <c r="E20" s="56"/>
      <c r="F20" s="35">
        <v>7420</v>
      </c>
      <c r="G20" s="1" t="s">
        <v>16</v>
      </c>
      <c r="H20" s="1"/>
      <c r="I20" s="10">
        <v>4000</v>
      </c>
      <c r="J20" s="59"/>
    </row>
    <row r="21" spans="1:12" ht="14.25" x14ac:dyDescent="0.2">
      <c r="A21" s="9">
        <v>8401</v>
      </c>
      <c r="B21" s="55" t="s">
        <v>46</v>
      </c>
      <c r="C21" s="55"/>
      <c r="D21" s="10">
        <v>331000</v>
      </c>
      <c r="E21" s="68"/>
      <c r="F21" s="35">
        <v>4320</v>
      </c>
      <c r="G21" s="1" t="s">
        <v>44</v>
      </c>
      <c r="H21" s="1"/>
      <c r="I21" s="10">
        <v>5000</v>
      </c>
      <c r="J21" s="59"/>
    </row>
    <row r="22" spans="1:12" x14ac:dyDescent="0.2">
      <c r="A22" s="9">
        <v>8050</v>
      </c>
      <c r="B22" s="55" t="s">
        <v>34</v>
      </c>
      <c r="C22" s="55"/>
      <c r="D22" s="10">
        <v>2000</v>
      </c>
      <c r="E22" s="56"/>
      <c r="F22" s="35"/>
      <c r="G22" s="1"/>
      <c r="H22" s="1"/>
      <c r="I22" s="10"/>
      <c r="J22" s="59"/>
      <c r="L22" s="40"/>
    </row>
    <row r="23" spans="1:12" x14ac:dyDescent="0.2">
      <c r="A23" s="9"/>
      <c r="B23" s="1"/>
      <c r="C23" s="1"/>
      <c r="D23" s="10"/>
      <c r="E23" s="42"/>
      <c r="F23" s="35"/>
      <c r="G23" s="15" t="s">
        <v>17</v>
      </c>
      <c r="H23" s="15"/>
      <c r="I23" s="16">
        <f>SUM(I18:I21)</f>
        <v>54000</v>
      </c>
      <c r="J23" s="66">
        <f>SUM(J18:J21)</f>
        <v>0</v>
      </c>
      <c r="L23" s="40"/>
    </row>
    <row r="24" spans="1:12" x14ac:dyDescent="0.2">
      <c r="A24" s="9"/>
      <c r="B24" s="17" t="s">
        <v>33</v>
      </c>
      <c r="C24" s="17"/>
      <c r="D24" s="18">
        <f>SUM(D20:D22)</f>
        <v>333000</v>
      </c>
      <c r="E24" s="67">
        <f>SUM(E20:E22)</f>
        <v>0</v>
      </c>
      <c r="F24" s="35"/>
      <c r="G24" s="1"/>
      <c r="H24" s="1"/>
      <c r="I24" s="10"/>
      <c r="J24" s="59"/>
    </row>
    <row r="25" spans="1:12" x14ac:dyDescent="0.2">
      <c r="A25" s="9"/>
      <c r="B25" s="1"/>
      <c r="C25" s="1"/>
      <c r="D25" s="10"/>
      <c r="E25" s="11"/>
      <c r="F25" s="35">
        <v>6700</v>
      </c>
      <c r="G25" s="1" t="s">
        <v>47</v>
      </c>
      <c r="H25" s="1"/>
      <c r="I25" s="10">
        <v>5000</v>
      </c>
      <c r="J25" s="59"/>
    </row>
    <row r="26" spans="1:12" x14ac:dyDescent="0.2">
      <c r="A26" s="9"/>
      <c r="B26" s="1"/>
      <c r="C26" s="1"/>
      <c r="D26" s="11"/>
      <c r="E26" s="11"/>
      <c r="F26" s="35">
        <v>7330</v>
      </c>
      <c r="G26" s="1" t="s">
        <v>26</v>
      </c>
      <c r="H26" s="1"/>
      <c r="I26" s="10">
        <v>4000</v>
      </c>
      <c r="J26" s="59"/>
    </row>
    <row r="27" spans="1:12" x14ac:dyDescent="0.2">
      <c r="A27" s="12"/>
      <c r="B27" s="17" t="s">
        <v>19</v>
      </c>
      <c r="C27" s="1"/>
      <c r="D27" s="18">
        <f>D19+D24</f>
        <v>452000</v>
      </c>
      <c r="E27" s="18">
        <f>E19+E24</f>
        <v>0</v>
      </c>
      <c r="F27" s="35">
        <v>7790</v>
      </c>
      <c r="G27" s="1" t="s">
        <v>21</v>
      </c>
      <c r="H27" s="1"/>
      <c r="I27" s="10">
        <v>50000</v>
      </c>
      <c r="J27" s="59"/>
    </row>
    <row r="28" spans="1:12" x14ac:dyDescent="0.2">
      <c r="A28" s="9"/>
      <c r="B28" s="1"/>
      <c r="C28" s="1"/>
      <c r="D28" s="10"/>
      <c r="E28" s="56"/>
      <c r="F28" s="35">
        <v>7791</v>
      </c>
      <c r="G28" s="1" t="s">
        <v>29</v>
      </c>
      <c r="H28" s="1"/>
      <c r="I28" s="41">
        <v>25000</v>
      </c>
      <c r="J28" s="61"/>
    </row>
    <row r="29" spans="1:12" x14ac:dyDescent="0.2">
      <c r="A29" s="12"/>
      <c r="B29" s="1"/>
      <c r="C29" s="1"/>
      <c r="D29" s="11"/>
      <c r="E29" s="11"/>
      <c r="F29" s="36"/>
      <c r="G29" s="36"/>
      <c r="I29" s="36"/>
      <c r="J29" s="62"/>
    </row>
    <row r="30" spans="1:12" x14ac:dyDescent="0.2">
      <c r="A30" s="19"/>
      <c r="B30" s="20"/>
      <c r="C30" s="20"/>
      <c r="D30" s="21"/>
      <c r="E30" s="21"/>
      <c r="F30" s="35"/>
      <c r="G30" s="32" t="s">
        <v>22</v>
      </c>
      <c r="H30" s="1"/>
      <c r="I30" s="31">
        <f>SUM(I25:I28)</f>
        <v>84000</v>
      </c>
      <c r="J30" s="63">
        <f>SUM(J25:J29)</f>
        <v>0</v>
      </c>
    </row>
    <row r="31" spans="1:12" x14ac:dyDescent="0.2">
      <c r="A31" s="24" t="s">
        <v>20</v>
      </c>
      <c r="B31" s="23"/>
      <c r="C31" s="23"/>
      <c r="D31" s="44" t="s">
        <v>2</v>
      </c>
      <c r="E31" s="44" t="s">
        <v>3</v>
      </c>
      <c r="F31" s="35"/>
      <c r="I31" s="36"/>
      <c r="J31" s="62"/>
    </row>
    <row r="32" spans="1:12" x14ac:dyDescent="0.2">
      <c r="A32" s="22"/>
      <c r="B32" s="25" t="s">
        <v>32</v>
      </c>
      <c r="C32" s="25"/>
      <c r="D32" s="50">
        <f>D19</f>
        <v>119000</v>
      </c>
      <c r="E32" s="50">
        <f>E19</f>
        <v>0</v>
      </c>
      <c r="F32" s="35"/>
      <c r="G32" s="28" t="s">
        <v>35</v>
      </c>
      <c r="H32" s="1"/>
      <c r="I32" s="29">
        <f>I10+I16+I23+I30</f>
        <v>451000</v>
      </c>
      <c r="J32" s="43">
        <f>J10+J16+J23+J30</f>
        <v>0</v>
      </c>
    </row>
    <row r="33" spans="1:10" x14ac:dyDescent="0.2">
      <c r="A33" s="24"/>
      <c r="B33" s="26" t="s">
        <v>35</v>
      </c>
      <c r="C33" s="26"/>
      <c r="D33" s="51">
        <f>-I32</f>
        <v>-451000</v>
      </c>
      <c r="E33" s="51">
        <f>-J32</f>
        <v>0</v>
      </c>
      <c r="F33" s="35"/>
      <c r="G33" s="28"/>
      <c r="H33" s="1"/>
      <c r="I33" s="29"/>
      <c r="J33" s="64"/>
    </row>
    <row r="34" spans="1:10" ht="14.25" x14ac:dyDescent="0.2">
      <c r="A34" s="22"/>
      <c r="B34" s="23"/>
      <c r="C34" s="23"/>
      <c r="D34" s="53"/>
      <c r="E34" s="53"/>
      <c r="F34" s="35">
        <v>8170</v>
      </c>
      <c r="G34" s="55" t="s">
        <v>49</v>
      </c>
      <c r="H34" s="55"/>
      <c r="I34" s="29">
        <v>1000</v>
      </c>
      <c r="J34" s="65"/>
    </row>
    <row r="35" spans="1:10" x14ac:dyDescent="0.2">
      <c r="A35" s="22"/>
      <c r="B35" s="27" t="s">
        <v>24</v>
      </c>
      <c r="C35" s="27"/>
      <c r="D35" s="54">
        <f>D32+D33</f>
        <v>-332000</v>
      </c>
      <c r="E35" s="54">
        <f>E32+E33</f>
        <v>0</v>
      </c>
      <c r="F35" s="35">
        <v>8500</v>
      </c>
      <c r="G35" s="55" t="s">
        <v>50</v>
      </c>
      <c r="H35" s="55"/>
      <c r="I35" s="29"/>
      <c r="J35" s="46"/>
    </row>
    <row r="36" spans="1:10" x14ac:dyDescent="0.2">
      <c r="A36" s="22"/>
      <c r="B36" s="26"/>
      <c r="C36" s="26"/>
      <c r="D36" s="51"/>
      <c r="E36" s="51"/>
      <c r="F36" s="35"/>
      <c r="G36" s="33"/>
      <c r="H36" s="1"/>
      <c r="I36" s="29"/>
      <c r="J36" s="46"/>
    </row>
    <row r="37" spans="1:10" x14ac:dyDescent="0.2">
      <c r="A37" s="24" t="s">
        <v>37</v>
      </c>
      <c r="B37" s="27"/>
      <c r="C37" s="27"/>
      <c r="D37" s="52"/>
      <c r="E37" s="53"/>
      <c r="F37" s="35"/>
      <c r="G37" s="28" t="s">
        <v>36</v>
      </c>
      <c r="H37" s="1"/>
      <c r="I37" s="29">
        <f>I34</f>
        <v>1000</v>
      </c>
      <c r="J37" s="43">
        <f>SUM(J34:J35)</f>
        <v>0</v>
      </c>
    </row>
    <row r="38" spans="1:10" x14ac:dyDescent="0.2">
      <c r="A38" s="22"/>
      <c r="B38" s="25" t="s">
        <v>19</v>
      </c>
      <c r="C38" s="25"/>
      <c r="D38" s="50">
        <f>D27</f>
        <v>452000</v>
      </c>
      <c r="E38" s="54">
        <f>E27</f>
        <v>0</v>
      </c>
      <c r="F38" s="35"/>
      <c r="G38" s="28"/>
      <c r="H38" s="1"/>
      <c r="I38" s="29"/>
      <c r="J38" s="45"/>
    </row>
    <row r="39" spans="1:10" x14ac:dyDescent="0.2">
      <c r="A39" s="22"/>
      <c r="B39" s="26" t="s">
        <v>23</v>
      </c>
      <c r="C39" s="26"/>
      <c r="D39" s="51">
        <f>-I40</f>
        <v>-452000</v>
      </c>
      <c r="E39" s="51">
        <f>-J40</f>
        <v>0</v>
      </c>
      <c r="F39" s="35"/>
      <c r="G39" s="28"/>
      <c r="H39" s="1"/>
      <c r="I39" s="29"/>
      <c r="J39" s="45"/>
    </row>
    <row r="40" spans="1:10" x14ac:dyDescent="0.2">
      <c r="A40" s="22"/>
      <c r="B40" s="26"/>
      <c r="C40" s="26"/>
      <c r="D40" s="51"/>
      <c r="E40" s="53"/>
      <c r="F40" s="35"/>
      <c r="G40" s="28" t="s">
        <v>23</v>
      </c>
      <c r="H40" s="1"/>
      <c r="I40" s="29">
        <f>SUM(I32+I37)</f>
        <v>452000</v>
      </c>
      <c r="J40" s="43">
        <f>SUM(J32,J37)</f>
        <v>0</v>
      </c>
    </row>
    <row r="41" spans="1:10" x14ac:dyDescent="0.2">
      <c r="A41" s="22"/>
      <c r="B41" s="27" t="s">
        <v>38</v>
      </c>
      <c r="C41" s="27"/>
      <c r="D41" s="50">
        <f>D38+D39</f>
        <v>0</v>
      </c>
      <c r="E41" s="54">
        <f>E38+E39</f>
        <v>0</v>
      </c>
      <c r="F41" s="39"/>
      <c r="G41" s="20"/>
      <c r="H41" s="20"/>
      <c r="I41" s="21"/>
      <c r="J41" s="19"/>
    </row>
    <row r="42" spans="1:10" x14ac:dyDescent="0.2">
      <c r="A42" s="8"/>
      <c r="B42" s="47"/>
      <c r="C42" s="47"/>
      <c r="D42" s="48"/>
      <c r="E42" s="7"/>
    </row>
  </sheetData>
  <phoneticPr fontId="8" type="noConversion"/>
  <pageMargins left="0.78740157480314965" right="0.78740157480314965" top="0.19685039370078741" bottom="0.11811023622047245" header="0.51181102362204722" footer="0.51181102362204722"/>
  <pageSetup paperSize="9" scale="79" firstPageNumber="0" orientation="landscape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2023-03-15T12:57:56Z</cp:lastPrinted>
  <dcterms:created xsi:type="dcterms:W3CDTF">2003-05-11T14:04:04Z</dcterms:created>
  <dcterms:modified xsi:type="dcterms:W3CDTF">2023-03-15T13:13:28Z</dcterms:modified>
</cp:coreProperties>
</file>