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00jfn\Documents\GBK\2018\årsmøte_20180315\"/>
    </mc:Choice>
  </mc:AlternateContent>
  <bookViews>
    <workbookView xWindow="12045" yWindow="285" windowWidth="11910" windowHeight="10230"/>
  </bookViews>
  <sheets>
    <sheet name="Ark1" sheetId="1" r:id="rId1"/>
    <sheet name="Ark2" sheetId="2" r:id="rId2"/>
    <sheet name="Ark3" sheetId="3" r:id="rId3"/>
  </sheets>
  <calcPr calcId="162913"/>
</workbook>
</file>

<file path=xl/calcChain.xml><?xml version="1.0" encoding="utf-8"?>
<calcChain xmlns="http://schemas.openxmlformats.org/spreadsheetml/2006/main">
  <c r="J43" i="1" l="1"/>
  <c r="J35" i="1"/>
  <c r="J30" i="1"/>
  <c r="J26" i="1"/>
  <c r="J19" i="1"/>
  <c r="J10" i="1"/>
  <c r="E23" i="1"/>
  <c r="E15" i="1"/>
  <c r="E10" i="1"/>
  <c r="J50" i="1"/>
  <c r="E33" i="1"/>
  <c r="J45" i="1" l="1"/>
  <c r="E27" i="1"/>
  <c r="E40" i="1" s="1"/>
  <c r="E41" i="1"/>
  <c r="E36" i="1"/>
  <c r="E46" i="1" s="1"/>
  <c r="I19" i="1"/>
  <c r="I50" i="1"/>
  <c r="D33" i="1"/>
  <c r="J53" i="1" l="1"/>
  <c r="E47" i="1" s="1"/>
  <c r="E49" i="1" s="1"/>
  <c r="E43" i="1"/>
  <c r="I43" i="1"/>
  <c r="I30" i="1"/>
  <c r="D10" i="1"/>
  <c r="I10" i="1"/>
  <c r="D15" i="1"/>
  <c r="D23" i="1"/>
  <c r="I26" i="1"/>
  <c r="I35" i="1"/>
  <c r="D27" i="1" l="1"/>
  <c r="I45" i="1"/>
  <c r="D41" i="1" s="1"/>
  <c r="D36" i="1" l="1"/>
  <c r="D46" i="1" s="1"/>
  <c r="D40" i="1"/>
  <c r="D43" i="1" s="1"/>
  <c r="I53" i="1"/>
  <c r="D47" i="1" s="1"/>
  <c r="D49" i="1" l="1"/>
</calcChain>
</file>

<file path=xl/sharedStrings.xml><?xml version="1.0" encoding="utf-8"?>
<sst xmlns="http://schemas.openxmlformats.org/spreadsheetml/2006/main" count="86" uniqueCount="79">
  <si>
    <t>Konto</t>
  </si>
  <si>
    <t>Inntekter</t>
  </si>
  <si>
    <t>Budsjett</t>
  </si>
  <si>
    <t>Faktisk</t>
  </si>
  <si>
    <t>Konto</t>
  </si>
  <si>
    <t>Kostnader</t>
  </si>
  <si>
    <t>Budsjett</t>
  </si>
  <si>
    <t>Faktisk</t>
  </si>
  <si>
    <t>Medlemskontingenter</t>
  </si>
  <si>
    <t>Avgifter/startkontingenter</t>
  </si>
  <si>
    <t>Divisjonsspill</t>
  </si>
  <si>
    <t>Tilskudd NIF</t>
  </si>
  <si>
    <t>Tilskudd Badminton kretsen</t>
  </si>
  <si>
    <t>Reise Cup/turneringer</t>
  </si>
  <si>
    <t>Sum Kontingenter og tilskudd</t>
  </si>
  <si>
    <t>Sum deltakere i konkurranser</t>
  </si>
  <si>
    <t>Sum ekstramidler</t>
  </si>
  <si>
    <t>Ballsalg</t>
  </si>
  <si>
    <t>Sum trenings-/instruksjonskostnader</t>
  </si>
  <si>
    <t>Kjøp baller</t>
  </si>
  <si>
    <t>Premier</t>
  </si>
  <si>
    <t>Sum salg</t>
  </si>
  <si>
    <t>Sum div. tiltak</t>
  </si>
  <si>
    <t>Diverse inntekter</t>
  </si>
  <si>
    <t>Møter/komiteer</t>
  </si>
  <si>
    <t>Sum inntekter</t>
  </si>
  <si>
    <t>Sum møter/komiteer</t>
  </si>
  <si>
    <t>Telefon/porto</t>
  </si>
  <si>
    <t>Honorarer regnskap</t>
  </si>
  <si>
    <t>Sum adm.</t>
  </si>
  <si>
    <t>Annonser</t>
  </si>
  <si>
    <t>DRIFTSBUDSJETT</t>
  </si>
  <si>
    <t>Diverse kostnader</t>
  </si>
  <si>
    <t>Sum diverse kostnader</t>
  </si>
  <si>
    <t>Sum kostnader</t>
  </si>
  <si>
    <t>Budsjettert driftsresultat</t>
  </si>
  <si>
    <t>Rekruttering</t>
  </si>
  <si>
    <t>Internett/Hjemmeside</t>
  </si>
  <si>
    <t>Grasrot andel</t>
  </si>
  <si>
    <r>
      <t xml:space="preserve">Lotteri </t>
    </r>
    <r>
      <rPr>
        <vertAlign val="superscript"/>
        <sz val="10"/>
        <color indexed="8"/>
        <rFont val="Arial"/>
        <family val="2"/>
      </rPr>
      <t>2)</t>
    </r>
  </si>
  <si>
    <t>2) Pålagt lotteri fra forbundet</t>
  </si>
  <si>
    <r>
      <t xml:space="preserve">Dugnad/gaver </t>
    </r>
    <r>
      <rPr>
        <vertAlign val="superscript"/>
        <sz val="10"/>
        <color indexed="8"/>
        <rFont val="Arial"/>
        <family val="2"/>
      </rPr>
      <t>3)</t>
    </r>
  </si>
  <si>
    <r>
      <t xml:space="preserve">Sponsorinntekter </t>
    </r>
    <r>
      <rPr>
        <vertAlign val="superscript"/>
        <sz val="10"/>
        <color indexed="8"/>
        <rFont val="Arial"/>
        <family val="2"/>
      </rPr>
      <t>4)</t>
    </r>
  </si>
  <si>
    <t>3) Diverse søknader om midler</t>
  </si>
  <si>
    <t>Feriepenger beregnet</t>
  </si>
  <si>
    <r>
      <t xml:space="preserve">Arbeidsgiveravgift </t>
    </r>
    <r>
      <rPr>
        <vertAlign val="superscript"/>
        <sz val="10"/>
        <color indexed="8"/>
        <rFont val="Arial"/>
        <family val="2"/>
      </rPr>
      <t>5)</t>
    </r>
  </si>
  <si>
    <t>5) Kun ved lønn over 50.000,- pr ansatt eller 500.000,- totalt</t>
  </si>
  <si>
    <r>
      <t xml:space="preserve">Lisens/avgift </t>
    </r>
    <r>
      <rPr>
        <vertAlign val="superscript"/>
        <sz val="10"/>
        <rFont val="Arial"/>
        <family val="2"/>
      </rPr>
      <t>6)</t>
    </r>
  </si>
  <si>
    <t>6) NBF og krets</t>
  </si>
  <si>
    <t>Sosiale arrangement</t>
  </si>
  <si>
    <t>Momskompensasjon</t>
  </si>
  <si>
    <t>Kjøp tøy</t>
  </si>
  <si>
    <r>
      <t>Lønn Trener</t>
    </r>
    <r>
      <rPr>
        <vertAlign val="superscript"/>
        <sz val="10"/>
        <color indexed="8"/>
        <rFont val="Arial"/>
        <family val="2"/>
      </rPr>
      <t xml:space="preserve"> 7)</t>
    </r>
  </si>
  <si>
    <t xml:space="preserve">7) 8 treninger pr mnd i 9mnd. </t>
  </si>
  <si>
    <t>8) Treninger.</t>
  </si>
  <si>
    <r>
      <t xml:space="preserve">Kjøring/reise treninger </t>
    </r>
    <r>
      <rPr>
        <vertAlign val="superscript"/>
        <sz val="10"/>
        <color indexed="8"/>
        <rFont val="Arial"/>
        <family val="2"/>
      </rPr>
      <t>8)</t>
    </r>
  </si>
  <si>
    <t>9) Salg av hall, 11,3mill minus gjeld og kostnader ved salg</t>
  </si>
  <si>
    <t>Sum driftsinntekter</t>
  </si>
  <si>
    <t>Sum finansinntekter</t>
  </si>
  <si>
    <t>Annen renteinntekt</t>
  </si>
  <si>
    <t>Sum driftskostnader</t>
  </si>
  <si>
    <t>10) Gebyrer bank og investering</t>
  </si>
  <si>
    <t>Sum finanskostnader</t>
  </si>
  <si>
    <r>
      <t xml:space="preserve">Leie hall </t>
    </r>
    <r>
      <rPr>
        <vertAlign val="superscript"/>
        <sz val="10"/>
        <color indexed="8"/>
        <rFont val="Arial"/>
        <family val="2"/>
      </rPr>
      <t>11)</t>
    </r>
  </si>
  <si>
    <t>11) Leie hall: 60.000,- fast årlig + 10.000,- ekstra leie (helger/turneringer)</t>
  </si>
  <si>
    <t>TOTALBUDSJETT</t>
  </si>
  <si>
    <t>Budsjettert resultat</t>
  </si>
  <si>
    <t xml:space="preserve">4) Sp.sør: 15.000,- FD: 5.000,- </t>
  </si>
  <si>
    <t>13) Evt tilbakebetaling av tippemidler</t>
  </si>
  <si>
    <t>Budsjett Grimstad Badminton Klubb  - sesongen 2018</t>
  </si>
  <si>
    <t>Henrik: 9*8*2*350=50400,-</t>
  </si>
  <si>
    <t>Other: ???</t>
  </si>
  <si>
    <t>Kr.sand (Jan Frode hovedsaklig): 7*4*350=9800</t>
  </si>
  <si>
    <r>
      <t xml:space="preserve">Avkastning investering </t>
    </r>
    <r>
      <rPr>
        <i/>
        <vertAlign val="superscript"/>
        <sz val="10"/>
        <color rgb="FFFF0000"/>
        <rFont val="Arial"/>
        <family val="2"/>
      </rPr>
      <t>12)</t>
    </r>
  </si>
  <si>
    <r>
      <t xml:space="preserve">Ekstraordinære inntekter </t>
    </r>
    <r>
      <rPr>
        <i/>
        <vertAlign val="superscript"/>
        <sz val="10"/>
        <color rgb="FFFF0000"/>
        <rFont val="Arial"/>
        <family val="2"/>
      </rPr>
      <t>9)</t>
    </r>
  </si>
  <si>
    <r>
      <t xml:space="preserve">Andre finanskostnader og gebyrer </t>
    </r>
    <r>
      <rPr>
        <i/>
        <vertAlign val="superscript"/>
        <sz val="10"/>
        <color rgb="FFFF0000"/>
        <rFont val="Arial"/>
        <family val="2"/>
      </rPr>
      <t>10)</t>
    </r>
  </si>
  <si>
    <r>
      <t xml:space="preserve">Ekstraordinære kostnader </t>
    </r>
    <r>
      <rPr>
        <i/>
        <vertAlign val="superscript"/>
        <sz val="10"/>
        <color rgb="FFFF0000"/>
        <rFont val="Arial"/>
        <family val="2"/>
      </rPr>
      <t>13)</t>
    </r>
  </si>
  <si>
    <t>Aktivitetstilskudd</t>
  </si>
  <si>
    <t>12) Avkastning (realisert+urealisert) på investering i fond eller eleindom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</si>
</sst>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kr&quot;\ #,##0"/>
    <numFmt numFmtId="165" formatCode="&quot;kr&quot;\ #,##0.00"/>
  </numFmts>
  <fonts count="16" x14ac:knownFonts="1">
    <font>
      <sz val="10"/>
      <name val="Arial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1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vertAlign val="superscript"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indexed="10"/>
        <bgColor indexed="12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4" fillId="2" borderId="0" xfId="0" applyFont="1" applyFill="1"/>
    <xf numFmtId="164" fontId="4" fillId="2" borderId="8" xfId="0" applyNumberFormat="1" applyFont="1" applyFill="1" applyBorder="1"/>
    <xf numFmtId="0" fontId="5" fillId="2" borderId="0" xfId="0" applyFont="1" applyFill="1"/>
    <xf numFmtId="164" fontId="5" fillId="2" borderId="8" xfId="0" applyNumberFormat="1" applyFont="1" applyFill="1" applyBorder="1"/>
    <xf numFmtId="0" fontId="6" fillId="2" borderId="0" xfId="0" applyFont="1" applyFill="1"/>
    <xf numFmtId="164" fontId="6" fillId="2" borderId="8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3" fillId="3" borderId="8" xfId="0" applyFont="1" applyFill="1" applyBorder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7" fillId="2" borderId="0" xfId="0" applyFont="1" applyFill="1"/>
    <xf numFmtId="164" fontId="7" fillId="2" borderId="8" xfId="0" applyNumberFormat="1" applyFont="1" applyFill="1" applyBorder="1"/>
    <xf numFmtId="0" fontId="2" fillId="2" borderId="0" xfId="0" applyFont="1" applyFill="1"/>
    <xf numFmtId="164" fontId="10" fillId="2" borderId="8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164" fontId="11" fillId="2" borderId="8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3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1" fillId="0" borderId="0" xfId="0" applyFont="1"/>
    <xf numFmtId="164" fontId="1" fillId="2" borderId="13" xfId="0" applyNumberFormat="1" applyFont="1" applyFill="1" applyBorder="1"/>
    <xf numFmtId="165" fontId="1" fillId="2" borderId="8" xfId="0" applyNumberFormat="1" applyFont="1" applyFill="1" applyBorder="1"/>
    <xf numFmtId="165" fontId="1" fillId="2" borderId="7" xfId="0" applyNumberFormat="1" applyFont="1" applyFill="1" applyBorder="1"/>
    <xf numFmtId="165" fontId="1" fillId="2" borderId="13" xfId="0" applyNumberFormat="1" applyFont="1" applyFill="1" applyBorder="1"/>
    <xf numFmtId="164" fontId="5" fillId="2" borderId="13" xfId="0" applyNumberFormat="1" applyFont="1" applyFill="1" applyBorder="1"/>
    <xf numFmtId="165" fontId="1" fillId="2" borderId="14" xfId="0" applyNumberFormat="1" applyFont="1" applyFill="1" applyBorder="1"/>
    <xf numFmtId="165" fontId="1" fillId="2" borderId="15" xfId="0" applyNumberFormat="1" applyFont="1" applyFill="1" applyBorder="1"/>
    <xf numFmtId="164" fontId="10" fillId="2" borderId="13" xfId="0" applyNumberFormat="1" applyFont="1" applyFill="1" applyBorder="1"/>
    <xf numFmtId="164" fontId="7" fillId="2" borderId="13" xfId="0" applyNumberFormat="1" applyFont="1" applyFill="1" applyBorder="1"/>
    <xf numFmtId="0" fontId="3" fillId="3" borderId="0" xfId="0" applyFont="1" applyFill="1"/>
    <xf numFmtId="164" fontId="7" fillId="2" borderId="7" xfId="0" applyNumberFormat="1" applyFont="1" applyFill="1" applyBorder="1"/>
    <xf numFmtId="164" fontId="11" fillId="2" borderId="7" xfId="0" applyNumberFormat="1" applyFont="1" applyFill="1" applyBorder="1"/>
    <xf numFmtId="0" fontId="3" fillId="3" borderId="16" xfId="0" applyFont="1" applyFill="1" applyBorder="1" applyAlignment="1">
      <alignment horizontal="left"/>
    </xf>
    <xf numFmtId="164" fontId="3" fillId="3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indent="2"/>
    </xf>
    <xf numFmtId="164" fontId="6" fillId="3" borderId="0" xfId="0" applyNumberFormat="1" applyFont="1" applyFill="1" applyAlignment="1"/>
    <xf numFmtId="164" fontId="7" fillId="3" borderId="0" xfId="0" applyNumberFormat="1" applyFont="1" applyFill="1" applyAlignment="1"/>
    <xf numFmtId="164" fontId="3" fillId="3" borderId="0" xfId="0" applyNumberFormat="1" applyFont="1" applyFill="1" applyAlignment="1"/>
    <xf numFmtId="0" fontId="1" fillId="3" borderId="0" xfId="0" applyFont="1" applyFill="1" applyAlignment="1"/>
    <xf numFmtId="164" fontId="13" fillId="3" borderId="0" xfId="0" applyNumberFormat="1" applyFont="1" applyFill="1" applyAlignment="1"/>
    <xf numFmtId="0" fontId="14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C0C0C0"/>
      <rgbColor rgb="00FF0000"/>
      <rgbColor rgb="00FF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tabSelected="1" topLeftCell="A22" zoomScaleNormal="100" workbookViewId="0">
      <selection activeCell="D53" sqref="D53"/>
    </sheetView>
  </sheetViews>
  <sheetFormatPr baseColWidth="10" defaultRowHeight="12.75" x14ac:dyDescent="0.2"/>
  <cols>
    <col min="1" max="2" width="11.42578125" customWidth="1"/>
    <col min="3" max="3" width="13.7109375" customWidth="1"/>
    <col min="4" max="4" width="11.5703125" customWidth="1"/>
    <col min="5" max="5" width="14.7109375" customWidth="1"/>
    <col min="6" max="7" width="11.42578125" customWidth="1"/>
    <col min="8" max="8" width="21.140625" customWidth="1"/>
    <col min="9" max="9" width="11.5703125" customWidth="1"/>
    <col min="10" max="10" width="13.7109375" customWidth="1"/>
    <col min="11" max="11" width="9.140625" customWidth="1"/>
    <col min="12" max="12" width="62.7109375" bestFit="1" customWidth="1"/>
    <col min="13" max="256" width="9.140625" customWidth="1"/>
  </cols>
  <sheetData>
    <row r="1" spans="1:12" ht="20.25" x14ac:dyDescent="0.3">
      <c r="A1" s="1"/>
      <c r="B1" s="30" t="s">
        <v>69</v>
      </c>
      <c r="C1" s="1"/>
      <c r="D1" s="1"/>
      <c r="E1" s="1"/>
      <c r="F1" s="1"/>
      <c r="G1" s="1"/>
      <c r="H1" s="1"/>
      <c r="I1" s="1"/>
      <c r="J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">
      <c r="A3" s="3" t="s">
        <v>0</v>
      </c>
      <c r="B3" s="4" t="s">
        <v>1</v>
      </c>
      <c r="C3" s="4"/>
      <c r="D3" s="5" t="s">
        <v>2</v>
      </c>
      <c r="E3" s="5" t="s">
        <v>3</v>
      </c>
      <c r="F3" s="37" t="s">
        <v>4</v>
      </c>
      <c r="G3" s="4" t="s">
        <v>5</v>
      </c>
      <c r="H3" s="4"/>
      <c r="I3" s="5" t="s">
        <v>6</v>
      </c>
      <c r="J3" s="3" t="s">
        <v>7</v>
      </c>
    </row>
    <row r="4" spans="1:12" x14ac:dyDescent="0.2">
      <c r="A4" s="6"/>
      <c r="B4" s="7"/>
      <c r="C4" s="7"/>
      <c r="D4" s="8"/>
      <c r="E4" s="8"/>
      <c r="F4" s="38"/>
      <c r="G4" s="7"/>
      <c r="H4" s="7"/>
      <c r="I4" s="8"/>
      <c r="J4" s="6"/>
    </row>
    <row r="5" spans="1:12" x14ac:dyDescent="0.2">
      <c r="A5" s="9">
        <v>3920</v>
      </c>
      <c r="B5" s="1" t="s">
        <v>8</v>
      </c>
      <c r="C5" s="1"/>
      <c r="D5" s="10">
        <v>40000</v>
      </c>
      <c r="E5" s="42"/>
      <c r="F5" s="35">
        <v>7400</v>
      </c>
      <c r="G5" s="1" t="s">
        <v>9</v>
      </c>
      <c r="H5" s="1"/>
      <c r="I5" s="10">
        <v>25000</v>
      </c>
      <c r="J5" s="43"/>
    </row>
    <row r="6" spans="1:12" x14ac:dyDescent="0.2">
      <c r="A6" s="9"/>
      <c r="B6" s="1"/>
      <c r="C6" s="1"/>
      <c r="D6" s="10"/>
      <c r="E6" s="42"/>
      <c r="F6" s="35">
        <v>7410</v>
      </c>
      <c r="G6" s="1" t="s">
        <v>10</v>
      </c>
      <c r="H6" s="1"/>
      <c r="I6" s="10">
        <v>25000</v>
      </c>
      <c r="J6" s="43"/>
    </row>
    <row r="7" spans="1:12" x14ac:dyDescent="0.2">
      <c r="A7" s="9">
        <v>3410</v>
      </c>
      <c r="B7" s="1" t="s">
        <v>11</v>
      </c>
      <c r="C7" s="1"/>
      <c r="D7" s="10">
        <v>10000</v>
      </c>
      <c r="E7" s="42"/>
      <c r="F7" s="35"/>
      <c r="G7" s="1"/>
      <c r="H7" s="1"/>
      <c r="I7" s="10"/>
      <c r="J7" s="44"/>
      <c r="L7" s="40"/>
    </row>
    <row r="8" spans="1:12" x14ac:dyDescent="0.2">
      <c r="A8" s="9">
        <v>3420</v>
      </c>
      <c r="B8" s="1" t="s">
        <v>12</v>
      </c>
      <c r="C8" s="1"/>
      <c r="D8" s="10">
        <v>0</v>
      </c>
      <c r="E8" s="42"/>
      <c r="F8" s="35">
        <v>7170</v>
      </c>
      <c r="G8" s="1" t="s">
        <v>13</v>
      </c>
      <c r="H8" s="1"/>
      <c r="I8" s="10">
        <v>10000</v>
      </c>
      <c r="J8" s="44"/>
      <c r="L8" s="40" t="s">
        <v>40</v>
      </c>
    </row>
    <row r="9" spans="1:12" x14ac:dyDescent="0.2">
      <c r="A9" s="9"/>
      <c r="B9" s="1"/>
      <c r="C9" s="1"/>
      <c r="D9" s="10"/>
      <c r="E9" s="42"/>
      <c r="F9" s="35"/>
      <c r="G9" s="1"/>
      <c r="H9" s="1"/>
      <c r="I9" s="10"/>
      <c r="J9" s="44"/>
      <c r="L9" s="40" t="s">
        <v>43</v>
      </c>
    </row>
    <row r="10" spans="1:12" x14ac:dyDescent="0.2">
      <c r="A10" s="9"/>
      <c r="B10" s="13" t="s">
        <v>14</v>
      </c>
      <c r="C10" s="13"/>
      <c r="D10" s="14">
        <f>SUM(D5:D8)</f>
        <v>50000</v>
      </c>
      <c r="E10" s="14">
        <f>SUM(E5:E8)</f>
        <v>0</v>
      </c>
      <c r="F10" s="35"/>
      <c r="G10" s="15" t="s">
        <v>15</v>
      </c>
      <c r="H10" s="15"/>
      <c r="I10" s="16">
        <f>SUM(I5:I9)</f>
        <v>60000</v>
      </c>
      <c r="J10" s="45">
        <f>SUM(J5:J9)</f>
        <v>0</v>
      </c>
      <c r="L10" s="40" t="s">
        <v>67</v>
      </c>
    </row>
    <row r="11" spans="1:12" x14ac:dyDescent="0.2">
      <c r="A11" s="9"/>
      <c r="B11" s="1"/>
      <c r="C11" s="1"/>
      <c r="D11" s="10"/>
      <c r="E11" s="42"/>
      <c r="F11" s="35"/>
      <c r="G11" s="1"/>
      <c r="H11" s="1"/>
      <c r="I11" s="10"/>
      <c r="J11" s="44"/>
      <c r="L11" s="40" t="s">
        <v>46</v>
      </c>
    </row>
    <row r="12" spans="1:12" ht="14.25" x14ac:dyDescent="0.2">
      <c r="A12" s="9">
        <v>3400</v>
      </c>
      <c r="B12" s="1" t="s">
        <v>77</v>
      </c>
      <c r="C12" s="1"/>
      <c r="D12" s="10">
        <v>3000</v>
      </c>
      <c r="E12" s="42"/>
      <c r="F12" s="35">
        <v>5000</v>
      </c>
      <c r="G12" s="1" t="s">
        <v>52</v>
      </c>
      <c r="H12" s="1"/>
      <c r="I12" s="10">
        <v>75000</v>
      </c>
      <c r="J12" s="44"/>
      <c r="L12" s="40" t="s">
        <v>48</v>
      </c>
    </row>
    <row r="13" spans="1:12" ht="14.25" x14ac:dyDescent="0.2">
      <c r="A13" s="9">
        <v>3440</v>
      </c>
      <c r="B13" s="1" t="s">
        <v>50</v>
      </c>
      <c r="C13" s="1"/>
      <c r="D13" s="10">
        <v>10000</v>
      </c>
      <c r="E13" s="42"/>
      <c r="F13" s="35">
        <v>7110</v>
      </c>
      <c r="G13" s="1" t="s">
        <v>55</v>
      </c>
      <c r="H13" s="1"/>
      <c r="I13" s="10">
        <v>10000</v>
      </c>
      <c r="J13" s="44"/>
      <c r="L13" s="40" t="s">
        <v>53</v>
      </c>
    </row>
    <row r="14" spans="1:12" x14ac:dyDescent="0.2">
      <c r="A14" s="9"/>
      <c r="B14" s="1"/>
      <c r="C14" s="1"/>
      <c r="D14" s="10"/>
      <c r="E14" s="42"/>
      <c r="F14" s="35">
        <v>5180</v>
      </c>
      <c r="G14" s="1" t="s">
        <v>44</v>
      </c>
      <c r="H14" s="1"/>
      <c r="I14" s="10">
        <v>2000</v>
      </c>
      <c r="J14" s="44"/>
      <c r="L14" s="55" t="s">
        <v>70</v>
      </c>
    </row>
    <row r="15" spans="1:12" ht="14.25" x14ac:dyDescent="0.2">
      <c r="A15" s="9"/>
      <c r="B15" s="13" t="s">
        <v>16</v>
      </c>
      <c r="C15" s="13"/>
      <c r="D15" s="14">
        <f>SUM(D12:D14)</f>
        <v>13000</v>
      </c>
      <c r="E15" s="14">
        <f>SUM(E12:E14)</f>
        <v>0</v>
      </c>
      <c r="F15" s="35">
        <v>5400</v>
      </c>
      <c r="G15" s="1" t="s">
        <v>45</v>
      </c>
      <c r="H15" s="1"/>
      <c r="I15" s="10">
        <v>0</v>
      </c>
      <c r="J15" s="44"/>
      <c r="L15" s="55" t="s">
        <v>71</v>
      </c>
    </row>
    <row r="16" spans="1:12" x14ac:dyDescent="0.2">
      <c r="A16" s="9"/>
      <c r="B16" s="1"/>
      <c r="C16" s="1"/>
      <c r="D16" s="10"/>
      <c r="E16" s="42"/>
      <c r="F16" s="35">
        <v>7730</v>
      </c>
      <c r="G16" s="1" t="s">
        <v>36</v>
      </c>
      <c r="H16" s="1"/>
      <c r="I16" s="10">
        <v>10000</v>
      </c>
      <c r="J16" s="44"/>
      <c r="L16" s="40" t="s">
        <v>54</v>
      </c>
    </row>
    <row r="17" spans="1:12" ht="14.25" x14ac:dyDescent="0.2">
      <c r="A17" s="9">
        <v>3211</v>
      </c>
      <c r="B17" s="1" t="s">
        <v>17</v>
      </c>
      <c r="C17" s="1"/>
      <c r="D17" s="10">
        <v>10000</v>
      </c>
      <c r="E17" s="42"/>
      <c r="F17" s="35">
        <v>6300</v>
      </c>
      <c r="G17" s="1" t="s">
        <v>63</v>
      </c>
      <c r="H17" s="1"/>
      <c r="I17" s="10">
        <v>70000</v>
      </c>
      <c r="J17" s="44"/>
      <c r="L17" s="55" t="s">
        <v>72</v>
      </c>
    </row>
    <row r="18" spans="1:12" ht="14.25" x14ac:dyDescent="0.2">
      <c r="A18" s="9">
        <v>3960</v>
      </c>
      <c r="B18" s="1" t="s">
        <v>39</v>
      </c>
      <c r="C18" s="1"/>
      <c r="D18" s="10">
        <v>8000</v>
      </c>
      <c r="E18" s="42"/>
      <c r="F18" s="35"/>
      <c r="G18" s="1"/>
      <c r="H18" s="1"/>
      <c r="I18" s="10"/>
      <c r="J18" s="44"/>
      <c r="L18" s="40" t="s">
        <v>56</v>
      </c>
    </row>
    <row r="19" spans="1:12" ht="14.25" x14ac:dyDescent="0.2">
      <c r="A19" s="9">
        <v>3961</v>
      </c>
      <c r="B19" s="1" t="s">
        <v>41</v>
      </c>
      <c r="C19" s="1"/>
      <c r="D19" s="10">
        <v>10000</v>
      </c>
      <c r="E19" s="42"/>
      <c r="F19" s="35"/>
      <c r="G19" s="15" t="s">
        <v>18</v>
      </c>
      <c r="H19" s="15"/>
      <c r="I19" s="16">
        <f>SUM(I12:I17)</f>
        <v>167000</v>
      </c>
      <c r="J19" s="45">
        <f>SUM(J12:J17)</f>
        <v>0</v>
      </c>
      <c r="L19" s="40" t="s">
        <v>61</v>
      </c>
    </row>
    <row r="20" spans="1:12" x14ac:dyDescent="0.2">
      <c r="A20" s="9">
        <v>3130</v>
      </c>
      <c r="B20" s="1" t="s">
        <v>38</v>
      </c>
      <c r="C20" s="1"/>
      <c r="D20" s="10">
        <v>7000</v>
      </c>
      <c r="E20" s="42"/>
      <c r="F20" s="35"/>
      <c r="G20" s="1"/>
      <c r="H20" s="1"/>
      <c r="I20" s="10"/>
      <c r="J20" s="44"/>
      <c r="L20" s="40" t="s">
        <v>64</v>
      </c>
    </row>
    <row r="21" spans="1:12" ht="14.25" x14ac:dyDescent="0.2">
      <c r="A21" s="9">
        <v>3120</v>
      </c>
      <c r="B21" s="1" t="s">
        <v>42</v>
      </c>
      <c r="C21" s="1"/>
      <c r="D21" s="10">
        <v>20000</v>
      </c>
      <c r="E21" s="42"/>
      <c r="F21" s="35">
        <v>4300</v>
      </c>
      <c r="G21" s="1" t="s">
        <v>19</v>
      </c>
      <c r="H21" s="1"/>
      <c r="I21" s="10">
        <v>30000</v>
      </c>
      <c r="J21" s="44"/>
      <c r="L21" s="40" t="s">
        <v>78</v>
      </c>
    </row>
    <row r="22" spans="1:12" x14ac:dyDescent="0.2">
      <c r="A22" s="9"/>
      <c r="B22" s="1"/>
      <c r="C22" s="1"/>
      <c r="D22" s="10"/>
      <c r="E22" s="42"/>
      <c r="F22" s="35">
        <v>4310</v>
      </c>
      <c r="G22" s="1" t="s">
        <v>51</v>
      </c>
      <c r="H22" s="1"/>
      <c r="I22" s="10">
        <v>20000</v>
      </c>
      <c r="J22" s="44"/>
      <c r="L22" s="40" t="s">
        <v>68</v>
      </c>
    </row>
    <row r="23" spans="1:12" x14ac:dyDescent="0.2">
      <c r="A23" s="9"/>
      <c r="B23" s="13" t="s">
        <v>21</v>
      </c>
      <c r="C23" s="13"/>
      <c r="D23" s="14">
        <f>SUM(D17:D22)</f>
        <v>55000</v>
      </c>
      <c r="E23" s="14">
        <f>SUM(E17:E22)</f>
        <v>0</v>
      </c>
      <c r="F23" s="35">
        <v>7420</v>
      </c>
      <c r="G23" s="1" t="s">
        <v>20</v>
      </c>
      <c r="H23" s="1"/>
      <c r="I23" s="10">
        <v>0</v>
      </c>
      <c r="J23" s="44"/>
    </row>
    <row r="24" spans="1:12" ht="14.25" x14ac:dyDescent="0.2">
      <c r="A24" s="9"/>
      <c r="B24" s="1"/>
      <c r="C24" s="1"/>
      <c r="D24" s="10"/>
      <c r="E24" s="42"/>
      <c r="F24" s="35">
        <v>4320</v>
      </c>
      <c r="G24" s="1" t="s">
        <v>39</v>
      </c>
      <c r="H24" s="1"/>
      <c r="I24" s="10">
        <v>5000</v>
      </c>
      <c r="J24" s="44"/>
    </row>
    <row r="25" spans="1:12" x14ac:dyDescent="0.2">
      <c r="A25" s="9">
        <v>3999</v>
      </c>
      <c r="B25" s="1" t="s">
        <v>23</v>
      </c>
      <c r="C25" s="1"/>
      <c r="D25" s="10">
        <v>10000</v>
      </c>
      <c r="E25" s="42"/>
      <c r="F25" s="35"/>
      <c r="G25" s="1"/>
      <c r="H25" s="1"/>
      <c r="I25" s="10"/>
      <c r="J25" s="44"/>
    </row>
    <row r="26" spans="1:12" x14ac:dyDescent="0.2">
      <c r="A26" s="9"/>
      <c r="B26" s="1"/>
      <c r="C26" s="1"/>
      <c r="D26" s="10"/>
      <c r="E26" s="42"/>
      <c r="F26" s="35"/>
      <c r="G26" s="15" t="s">
        <v>22</v>
      </c>
      <c r="H26" s="15"/>
      <c r="I26" s="16">
        <f>SUM(I21:I23)</f>
        <v>50000</v>
      </c>
      <c r="J26" s="45">
        <f>SUM(J21:J23)</f>
        <v>0</v>
      </c>
    </row>
    <row r="27" spans="1:12" x14ac:dyDescent="0.2">
      <c r="A27" s="9"/>
      <c r="B27" s="17" t="s">
        <v>57</v>
      </c>
      <c r="C27" s="17"/>
      <c r="D27" s="18">
        <f>D10+D15+D23+D25</f>
        <v>128000</v>
      </c>
      <c r="E27" s="18">
        <f>E10+E15+E23+E25</f>
        <v>0</v>
      </c>
      <c r="F27" s="35"/>
      <c r="G27" s="1"/>
      <c r="H27" s="1"/>
      <c r="I27" s="10"/>
      <c r="J27" s="44"/>
    </row>
    <row r="28" spans="1:12" x14ac:dyDescent="0.2">
      <c r="A28" s="9"/>
      <c r="B28" s="1"/>
      <c r="C28" s="1"/>
      <c r="D28" s="10"/>
      <c r="E28" s="42"/>
      <c r="F28" s="35">
        <v>6860</v>
      </c>
      <c r="G28" s="1" t="s">
        <v>24</v>
      </c>
      <c r="H28" s="1"/>
      <c r="I28" s="10">
        <v>4000</v>
      </c>
      <c r="J28" s="44"/>
    </row>
    <row r="29" spans="1:12" ht="14.25" x14ac:dyDescent="0.2">
      <c r="A29" s="9">
        <v>8400</v>
      </c>
      <c r="B29" s="61" t="s">
        <v>74</v>
      </c>
      <c r="C29" s="61"/>
      <c r="D29" s="10">
        <v>0</v>
      </c>
      <c r="E29" s="42"/>
      <c r="F29" s="35"/>
      <c r="G29" s="1"/>
      <c r="H29" s="1"/>
      <c r="I29" s="10"/>
      <c r="J29" s="44"/>
    </row>
    <row r="30" spans="1:12" ht="14.25" x14ac:dyDescent="0.2">
      <c r="A30" s="9">
        <v>8401</v>
      </c>
      <c r="B30" s="61" t="s">
        <v>73</v>
      </c>
      <c r="C30" s="61"/>
      <c r="D30" s="10">
        <v>200000</v>
      </c>
      <c r="E30" s="42"/>
      <c r="F30" s="35"/>
      <c r="G30" s="15" t="s">
        <v>26</v>
      </c>
      <c r="H30" s="15"/>
      <c r="I30" s="16">
        <f>SUM(I28)</f>
        <v>4000</v>
      </c>
      <c r="J30" s="45">
        <f>SUM(J28)</f>
        <v>0</v>
      </c>
    </row>
    <row r="31" spans="1:12" x14ac:dyDescent="0.2">
      <c r="A31" s="9">
        <v>8050</v>
      </c>
      <c r="B31" s="61" t="s">
        <v>59</v>
      </c>
      <c r="C31" s="61"/>
      <c r="D31" s="10">
        <v>2000</v>
      </c>
      <c r="E31" s="42"/>
      <c r="F31" s="35"/>
      <c r="G31" s="1"/>
      <c r="H31" s="1"/>
      <c r="I31" s="10"/>
      <c r="J31" s="44"/>
    </row>
    <row r="32" spans="1:12" x14ac:dyDescent="0.2">
      <c r="A32" s="9"/>
      <c r="B32" s="1"/>
      <c r="C32" s="1"/>
      <c r="D32" s="10"/>
      <c r="E32" s="42"/>
      <c r="F32" s="35">
        <v>6900</v>
      </c>
      <c r="G32" s="1" t="s">
        <v>27</v>
      </c>
      <c r="H32" s="1"/>
      <c r="I32" s="10">
        <v>0</v>
      </c>
      <c r="J32" s="44"/>
    </row>
    <row r="33" spans="1:10" x14ac:dyDescent="0.2">
      <c r="A33" s="9"/>
      <c r="B33" s="17" t="s">
        <v>58</v>
      </c>
      <c r="C33" s="17"/>
      <c r="D33" s="18">
        <f>SUM(D29:D31)</f>
        <v>202000</v>
      </c>
      <c r="E33" s="18">
        <f>SUM(E29:E32)</f>
        <v>0</v>
      </c>
      <c r="F33" s="35">
        <v>6700</v>
      </c>
      <c r="G33" s="1" t="s">
        <v>28</v>
      </c>
      <c r="H33" s="1"/>
      <c r="I33" s="10">
        <v>5000</v>
      </c>
      <c r="J33" s="44"/>
    </row>
    <row r="34" spans="1:10" x14ac:dyDescent="0.2">
      <c r="A34" s="9"/>
      <c r="B34" s="1"/>
      <c r="C34" s="1"/>
      <c r="D34" s="10"/>
      <c r="E34" s="11"/>
      <c r="F34" s="35"/>
      <c r="G34" s="1"/>
      <c r="H34" s="1"/>
      <c r="I34" s="10"/>
      <c r="J34" s="44"/>
    </row>
    <row r="35" spans="1:10" x14ac:dyDescent="0.2">
      <c r="A35" s="9"/>
      <c r="B35" s="1"/>
      <c r="C35" s="1"/>
      <c r="D35" s="11"/>
      <c r="E35" s="11"/>
      <c r="F35" s="35"/>
      <c r="G35" s="15" t="s">
        <v>29</v>
      </c>
      <c r="H35" s="15"/>
      <c r="I35" s="16">
        <f>SUM(I32:I34)</f>
        <v>5000</v>
      </c>
      <c r="J35" s="45">
        <f>SUM(J32:J34)</f>
        <v>0</v>
      </c>
    </row>
    <row r="36" spans="1:10" x14ac:dyDescent="0.2">
      <c r="A36" s="12"/>
      <c r="B36" s="17" t="s">
        <v>25</v>
      </c>
      <c r="C36" s="1"/>
      <c r="D36" s="18">
        <f>D27+D33</f>
        <v>330000</v>
      </c>
      <c r="E36" s="18">
        <f>SUM(E27,E33)</f>
        <v>0</v>
      </c>
      <c r="F36" s="35"/>
      <c r="G36" s="1"/>
      <c r="H36" s="1"/>
      <c r="I36" s="10"/>
      <c r="J36" s="44"/>
    </row>
    <row r="37" spans="1:10" x14ac:dyDescent="0.2">
      <c r="A37" s="12"/>
      <c r="B37" s="1"/>
      <c r="C37" s="1"/>
      <c r="D37" s="11"/>
      <c r="E37" s="11"/>
      <c r="F37" s="35">
        <v>7320</v>
      </c>
      <c r="G37" s="1" t="s">
        <v>30</v>
      </c>
      <c r="H37" s="1"/>
      <c r="I37" s="10">
        <v>10000</v>
      </c>
      <c r="J37" s="44"/>
    </row>
    <row r="38" spans="1:10" x14ac:dyDescent="0.2">
      <c r="A38" s="19"/>
      <c r="B38" s="20"/>
      <c r="C38" s="20"/>
      <c r="D38" s="21"/>
      <c r="E38" s="21"/>
      <c r="F38" s="35">
        <v>7330</v>
      </c>
      <c r="G38" s="1" t="s">
        <v>37</v>
      </c>
      <c r="H38" s="1"/>
      <c r="I38" s="10">
        <v>4000</v>
      </c>
      <c r="J38" s="44"/>
    </row>
    <row r="39" spans="1:10" x14ac:dyDescent="0.2">
      <c r="A39" s="24" t="s">
        <v>31</v>
      </c>
      <c r="B39" s="23"/>
      <c r="C39" s="23"/>
      <c r="D39" s="50" t="s">
        <v>2</v>
      </c>
      <c r="E39" s="50" t="s">
        <v>3</v>
      </c>
      <c r="F39" s="35">
        <v>7790</v>
      </c>
      <c r="G39" s="1" t="s">
        <v>32</v>
      </c>
      <c r="H39" s="1"/>
      <c r="I39" s="10">
        <v>20000</v>
      </c>
      <c r="J39" s="44"/>
    </row>
    <row r="40" spans="1:10" x14ac:dyDescent="0.2">
      <c r="A40" s="22"/>
      <c r="B40" s="25" t="s">
        <v>57</v>
      </c>
      <c r="C40" s="25"/>
      <c r="D40" s="56">
        <f>D27</f>
        <v>128000</v>
      </c>
      <c r="E40" s="56">
        <f>E27</f>
        <v>0</v>
      </c>
      <c r="F40" s="35">
        <v>7791</v>
      </c>
      <c r="G40" s="1" t="s">
        <v>49</v>
      </c>
      <c r="H40" s="1"/>
      <c r="I40" s="41">
        <v>10000</v>
      </c>
      <c r="J40" s="46"/>
    </row>
    <row r="41" spans="1:10" ht="14.25" x14ac:dyDescent="0.2">
      <c r="A41" s="24"/>
      <c r="B41" s="26" t="s">
        <v>60</v>
      </c>
      <c r="C41" s="26"/>
      <c r="D41" s="57">
        <f>I45</f>
        <v>345000</v>
      </c>
      <c r="E41" s="57">
        <f>J45</f>
        <v>0</v>
      </c>
      <c r="F41" s="35">
        <v>7401</v>
      </c>
      <c r="G41" s="33" t="s">
        <v>47</v>
      </c>
      <c r="H41" s="15"/>
      <c r="I41" s="34">
        <v>15000</v>
      </c>
      <c r="J41" s="47"/>
    </row>
    <row r="42" spans="1:10" x14ac:dyDescent="0.2">
      <c r="A42" s="22"/>
      <c r="B42" s="23"/>
      <c r="C42" s="23"/>
      <c r="D42" s="59"/>
      <c r="E42" s="59"/>
      <c r="F42" s="36"/>
      <c r="G42" s="36"/>
      <c r="I42" s="36"/>
      <c r="J42" s="47"/>
    </row>
    <row r="43" spans="1:10" x14ac:dyDescent="0.2">
      <c r="A43" s="22"/>
      <c r="B43" s="27" t="s">
        <v>35</v>
      </c>
      <c r="C43" s="27"/>
      <c r="D43" s="60">
        <f>D40-D41</f>
        <v>-217000</v>
      </c>
      <c r="E43" s="60">
        <f>E40-E41</f>
        <v>0</v>
      </c>
      <c r="F43" s="35"/>
      <c r="G43" s="32" t="s">
        <v>33</v>
      </c>
      <c r="H43" s="1"/>
      <c r="I43" s="31">
        <f>SUM(I37:I41)</f>
        <v>59000</v>
      </c>
      <c r="J43" s="48">
        <f>SUM(J37:J41)</f>
        <v>0</v>
      </c>
    </row>
    <row r="44" spans="1:10" x14ac:dyDescent="0.2">
      <c r="A44" s="22"/>
      <c r="B44" s="26"/>
      <c r="C44" s="26"/>
      <c r="D44" s="57"/>
      <c r="E44" s="57"/>
      <c r="F44" s="35"/>
      <c r="I44" s="36"/>
      <c r="J44" s="47"/>
    </row>
    <row r="45" spans="1:10" x14ac:dyDescent="0.2">
      <c r="A45" s="24" t="s">
        <v>65</v>
      </c>
      <c r="B45" s="27"/>
      <c r="C45" s="27"/>
      <c r="D45" s="58"/>
      <c r="E45" s="59"/>
      <c r="F45" s="35"/>
      <c r="G45" s="28" t="s">
        <v>60</v>
      </c>
      <c r="H45" s="1"/>
      <c r="I45" s="29">
        <f>I10+I19+I26+I30+I35+I43</f>
        <v>345000</v>
      </c>
      <c r="J45" s="49">
        <f>J10+J19+J26+J30+J35+J43</f>
        <v>0</v>
      </c>
    </row>
    <row r="46" spans="1:10" x14ac:dyDescent="0.2">
      <c r="A46" s="22"/>
      <c r="B46" s="25" t="s">
        <v>25</v>
      </c>
      <c r="C46" s="25"/>
      <c r="D46" s="56">
        <f>D36</f>
        <v>330000</v>
      </c>
      <c r="E46" s="56">
        <f>E36</f>
        <v>0</v>
      </c>
      <c r="F46" s="35"/>
      <c r="G46" s="28"/>
      <c r="H46" s="1"/>
      <c r="I46" s="29"/>
      <c r="J46" s="49"/>
    </row>
    <row r="47" spans="1:10" ht="14.25" x14ac:dyDescent="0.2">
      <c r="A47" s="22"/>
      <c r="B47" s="26" t="s">
        <v>34</v>
      </c>
      <c r="C47" s="26"/>
      <c r="D47" s="57">
        <f>I53</f>
        <v>355000</v>
      </c>
      <c r="E47" s="57">
        <f>J53</f>
        <v>0</v>
      </c>
      <c r="F47" s="35">
        <v>8170</v>
      </c>
      <c r="G47" s="61" t="s">
        <v>75</v>
      </c>
      <c r="H47" s="61"/>
      <c r="I47" s="29">
        <v>10000</v>
      </c>
      <c r="J47" s="49"/>
    </row>
    <row r="48" spans="1:10" ht="14.25" x14ac:dyDescent="0.2">
      <c r="A48" s="22"/>
      <c r="B48" s="26"/>
      <c r="C48" s="26"/>
      <c r="D48" s="57"/>
      <c r="E48" s="59"/>
      <c r="F48" s="35">
        <v>8500</v>
      </c>
      <c r="G48" s="61" t="s">
        <v>76</v>
      </c>
      <c r="H48" s="61"/>
      <c r="I48" s="29"/>
      <c r="J48" s="52"/>
    </row>
    <row r="49" spans="1:10" x14ac:dyDescent="0.2">
      <c r="A49" s="22"/>
      <c r="B49" s="27" t="s">
        <v>66</v>
      </c>
      <c r="C49" s="27"/>
      <c r="D49" s="60">
        <f>D36-I53</f>
        <v>-25000</v>
      </c>
      <c r="E49" s="56">
        <f>E46-E47</f>
        <v>0</v>
      </c>
      <c r="F49" s="35"/>
      <c r="G49" s="33"/>
      <c r="H49" s="1"/>
      <c r="I49" s="29"/>
      <c r="J49" s="52"/>
    </row>
    <row r="50" spans="1:10" x14ac:dyDescent="0.2">
      <c r="A50" s="8"/>
      <c r="B50" s="53"/>
      <c r="C50" s="53"/>
      <c r="D50" s="54"/>
      <c r="E50" s="7"/>
      <c r="F50" s="35"/>
      <c r="G50" s="28" t="s">
        <v>62</v>
      </c>
      <c r="H50" s="1"/>
      <c r="I50" s="29">
        <f>I47</f>
        <v>10000</v>
      </c>
      <c r="J50" s="51">
        <f>SUM(J47:J49)</f>
        <v>0</v>
      </c>
    </row>
    <row r="51" spans="1:10" x14ac:dyDescent="0.2">
      <c r="F51" s="35"/>
      <c r="G51" s="28"/>
      <c r="H51" s="1"/>
      <c r="I51" s="29"/>
      <c r="J51" s="51"/>
    </row>
    <row r="52" spans="1:10" x14ac:dyDescent="0.2">
      <c r="F52" s="35"/>
      <c r="G52" s="28"/>
      <c r="H52" s="1"/>
      <c r="I52" s="29"/>
      <c r="J52" s="51"/>
    </row>
    <row r="53" spans="1:10" x14ac:dyDescent="0.2">
      <c r="F53" s="35"/>
      <c r="G53" s="28" t="s">
        <v>34</v>
      </c>
      <c r="H53" s="1"/>
      <c r="I53" s="29">
        <f>SUM(I45+I50)</f>
        <v>355000</v>
      </c>
      <c r="J53" s="51">
        <f>SUM(J45,J50)</f>
        <v>0</v>
      </c>
    </row>
    <row r="54" spans="1:10" x14ac:dyDescent="0.2">
      <c r="F54" s="39"/>
      <c r="G54" s="20"/>
      <c r="H54" s="20"/>
      <c r="I54" s="21"/>
      <c r="J54" s="19"/>
    </row>
  </sheetData>
  <phoneticPr fontId="8" type="noConversion"/>
  <pageMargins left="0.78749999999999998" right="0.78749999999999998" top="0.17986111111111111" bottom="0.12986111111111112" header="0.5" footer="0.5"/>
  <pageSetup paperSize="8" scale="95" firstPageNumber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Budsjett GBK</dc:title>
  <dc:creator>Jan Frode Neverdal</dc:creator>
  <cp:lastModifiedBy>Neverdal, Jan Frode</cp:lastModifiedBy>
  <cp:revision>1</cp:revision>
  <cp:lastPrinted>2017-03-08T08:23:08Z</cp:lastPrinted>
  <dcterms:created xsi:type="dcterms:W3CDTF">2003-05-11T14:04:04Z</dcterms:created>
  <dcterms:modified xsi:type="dcterms:W3CDTF">2018-04-30T11:54:51Z</dcterms:modified>
</cp:coreProperties>
</file>