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Tri\"/>
    </mc:Choice>
  </mc:AlternateContent>
  <xr:revisionPtr revIDLastSave="6" documentId="13_ncr:1_{3AC123D7-2AB2-42FE-A328-060B1E2DF7EA}" xr6:coauthVersionLast="47" xr6:coauthVersionMax="47" xr10:uidLastSave="{5A1F2C15-DAB2-4742-9D2E-7CC51E5B6836}"/>
  <bookViews>
    <workbookView xWindow="-110" yWindow="-110" windowWidth="22780" windowHeight="14660" xr2:uid="{00000000-000D-0000-FFFF-FFFF00000000}"/>
  </bookViews>
  <sheets>
    <sheet name="Resultatrapport - (2022)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" l="1"/>
  <c r="B33" i="2"/>
  <c r="B21" i="2"/>
  <c r="B11" i="2"/>
  <c r="B12" i="2" s="1"/>
  <c r="B22" i="2" l="1"/>
  <c r="B59" i="2" s="1"/>
  <c r="B49" i="2"/>
  <c r="B60" i="2" s="1"/>
  <c r="B61" i="2" l="1"/>
</calcChain>
</file>

<file path=xl/sharedStrings.xml><?xml version="1.0" encoding="utf-8"?>
<sst xmlns="http://schemas.openxmlformats.org/spreadsheetml/2006/main" count="52" uniqueCount="46">
  <si>
    <t>Resultatbudsjett</t>
  </si>
  <si>
    <t>Tønsberg Triathlonklubb</t>
  </si>
  <si>
    <r>
      <t>   </t>
    </r>
    <r>
      <rPr>
        <b/>
        <sz val="14"/>
        <color theme="1"/>
        <rFont val="Calibri"/>
        <family val="2"/>
        <scheme val="minor"/>
      </rPr>
      <t>Driftsinntekter</t>
    </r>
  </si>
  <si>
    <r>
      <t>      </t>
    </r>
    <r>
      <rPr>
        <b/>
        <sz val="10"/>
        <color theme="1"/>
        <rFont val="Calibri"/>
        <family val="2"/>
        <scheme val="minor"/>
      </rPr>
      <t>Salgsinntekter</t>
    </r>
  </si>
  <si>
    <t>         3201 Damesamling</t>
  </si>
  <si>
    <t xml:space="preserve">         3202 Svømmekurs</t>
  </si>
  <si>
    <r>
      <t>      </t>
    </r>
    <r>
      <rPr>
        <b/>
        <sz val="10"/>
        <color theme="1"/>
        <rFont val="Calibri"/>
        <family val="2"/>
        <scheme val="minor"/>
      </rPr>
      <t>Annen driftsinntekt</t>
    </r>
  </si>
  <si>
    <t>         3440 Aktivitetstilskudd NIF</t>
  </si>
  <si>
    <t>         3450 Grasrotandel Norsk Tipping</t>
  </si>
  <si>
    <t>         3920 Medlemskontingenter</t>
  </si>
  <si>
    <t>         3945 Tønsbergdysten</t>
  </si>
  <si>
    <t>Økning på medlemsavgift til 200.-</t>
  </si>
  <si>
    <t>         3946 Kystleden</t>
  </si>
  <si>
    <t>         3947 Ringshaugsvømmen</t>
  </si>
  <si>
    <t>         3949 7-fjellstur</t>
  </si>
  <si>
    <r>
      <rPr>
        <sz val="14"/>
        <color theme="1"/>
        <rFont val="Calibri"/>
        <family val="2"/>
        <scheme val="minor"/>
      </rPr>
      <t>   </t>
    </r>
    <r>
      <rPr>
        <b/>
        <sz val="14"/>
        <color theme="1"/>
        <rFont val="Calibri"/>
        <family val="2"/>
        <scheme val="minor"/>
      </rPr>
      <t>Driftsinntekter</t>
    </r>
  </si>
  <si>
    <r>
      <t>   </t>
    </r>
    <r>
      <rPr>
        <b/>
        <sz val="14"/>
        <color theme="1"/>
        <rFont val="Calibri"/>
        <family val="2"/>
        <scheme val="minor"/>
      </rPr>
      <t>Driftskostnader</t>
    </r>
  </si>
  <si>
    <r>
      <t>      </t>
    </r>
    <r>
      <rPr>
        <b/>
        <sz val="10"/>
        <color theme="1"/>
        <rFont val="Calibri"/>
        <family val="2"/>
        <scheme val="minor"/>
      </rPr>
      <t>Varekostnad</t>
    </r>
  </si>
  <si>
    <t>         4001 Ringshaugsvømmen</t>
  </si>
  <si>
    <t>         4002 Tønsbergdysten</t>
  </si>
  <si>
    <t>         4003 Kystleden</t>
  </si>
  <si>
    <t>         4004 7-Fjellstur</t>
  </si>
  <si>
    <t>         4020 Medlemskontingent i idrettsforbund</t>
  </si>
  <si>
    <t>         4050 Diverse administrative kostnader</t>
  </si>
  <si>
    <t>         4300 Innkjøp av varer for videresalg</t>
  </si>
  <si>
    <r>
      <t>      </t>
    </r>
    <r>
      <rPr>
        <b/>
        <sz val="10"/>
        <color theme="1"/>
        <rFont val="Calibri"/>
        <family val="2"/>
        <scheme val="minor"/>
      </rPr>
      <t>Annen driftskostnad</t>
    </r>
  </si>
  <si>
    <t>         6300 Leie lokale</t>
  </si>
  <si>
    <t>         6302 Leie Svømmehall</t>
  </si>
  <si>
    <t>         6420 Leie datasystemer</t>
  </si>
  <si>
    <t>         6800 Kontorrekvisita</t>
  </si>
  <si>
    <t>         6810 Data/EDB-kostnad</t>
  </si>
  <si>
    <t>         6860 Møte, kurs, oppdatering o.l.</t>
  </si>
  <si>
    <t>         7500 Forsikringspremie</t>
  </si>
  <si>
    <t>         7700 Styre- og bedriftsforsamlingsmøter</t>
  </si>
  <si>
    <t>         7770 Bank og kortgebyrer</t>
  </si>
  <si>
    <t>         7790 Annen kostnad, fradragsberettiget</t>
  </si>
  <si>
    <t>         7791 Annen kostnad, ikke fradragsberettiget</t>
  </si>
  <si>
    <t>         7796 Juniorgruppe</t>
  </si>
  <si>
    <t>         7891 Damesamling</t>
  </si>
  <si>
    <t>Finansinntekter og finanskostnader</t>
  </si>
  <si>
    <r>
      <t>   </t>
    </r>
    <r>
      <rPr>
        <b/>
        <sz val="10"/>
        <color theme="1"/>
        <rFont val="Calibri"/>
        <family val="2"/>
        <scheme val="minor"/>
      </rPr>
      <t>Finansinntekter</t>
    </r>
  </si>
  <si>
    <r>
      <t>      </t>
    </r>
    <r>
      <rPr>
        <b/>
        <sz val="10"/>
        <color theme="1"/>
        <rFont val="Calibri"/>
        <family val="2"/>
        <scheme val="minor"/>
      </rPr>
      <t>Annen finansinntekt</t>
    </r>
  </si>
  <si>
    <t>         8050 Annen renteinntekt</t>
  </si>
  <si>
    <t>Driftsinntekter</t>
  </si>
  <si>
    <t>Driftskostnader</t>
  </si>
  <si>
    <t>Driftsresultat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</si>
</sst>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kr&quot;\ #,##0;[Red]\-&quot;kr&quot;\ #,##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.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9" fontId="19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0" fontId="18" fillId="0" borderId="11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3" fontId="18" fillId="0" borderId="10" xfId="0" applyNumberFormat="1" applyFont="1" applyBorder="1" applyAlignment="1">
      <alignment vertical="top" wrapText="1"/>
    </xf>
    <xf numFmtId="0" fontId="21" fillId="0" borderId="0" xfId="0" applyFont="1"/>
    <xf numFmtId="0" fontId="16" fillId="0" borderId="0" xfId="0" applyFont="1" applyAlignment="1">
      <alignment horizontal="left"/>
    </xf>
    <xf numFmtId="0" fontId="20" fillId="0" borderId="12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vertical="top"/>
    </xf>
    <xf numFmtId="0" fontId="22" fillId="0" borderId="10" xfId="0" applyFont="1" applyBorder="1" applyAlignment="1">
      <alignment vertical="top" wrapText="1"/>
    </xf>
    <xf numFmtId="0" fontId="24" fillId="0" borderId="10" xfId="0" applyFont="1" applyBorder="1" applyAlignment="1">
      <alignment vertical="top"/>
    </xf>
    <xf numFmtId="6" fontId="24" fillId="0" borderId="10" xfId="0" applyNumberFormat="1" applyFont="1" applyBorder="1" applyAlignment="1">
      <alignment vertical="top" wrapText="1"/>
    </xf>
    <xf numFmtId="49" fontId="19" fillId="0" borderId="13" xfId="0" applyNumberFormat="1" applyFont="1" applyBorder="1" applyAlignment="1">
      <alignment vertical="top" wrapText="1"/>
    </xf>
    <xf numFmtId="49" fontId="19" fillId="0" borderId="14" xfId="0" applyNumberFormat="1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showGridLines="0" tabSelected="1" topLeftCell="A5" workbookViewId="0">
      <selection activeCell="C18" sqref="C18"/>
    </sheetView>
  </sheetViews>
  <sheetFormatPr defaultColWidth="11.42578125" defaultRowHeight="14.45"/>
  <cols>
    <col min="1" max="1" width="59.140625" customWidth="1"/>
    <col min="2" max="2" width="16.85546875" customWidth="1"/>
  </cols>
  <sheetData>
    <row r="1" spans="1:2" ht="20.100000000000001">
      <c r="A1" s="10" t="s">
        <v>0</v>
      </c>
    </row>
    <row r="3" spans="1:2" ht="15.6">
      <c r="A3" s="1" t="s">
        <v>1</v>
      </c>
    </row>
    <row r="5" spans="1:2">
      <c r="A5" s="2"/>
    </row>
    <row r="6" spans="1:2">
      <c r="A6" s="11">
        <v>2023</v>
      </c>
    </row>
    <row r="7" spans="1:2">
      <c r="A7" s="7"/>
    </row>
    <row r="8" spans="1:2" ht="18.600000000000001">
      <c r="A8" s="15" t="s">
        <v>2</v>
      </c>
      <c r="B8" s="8"/>
    </row>
    <row r="9" spans="1:2">
      <c r="A9" s="3" t="s">
        <v>3</v>
      </c>
      <c r="B9" s="8"/>
    </row>
    <row r="10" spans="1:2">
      <c r="A10" s="4" t="s">
        <v>4</v>
      </c>
      <c r="B10" s="3">
        <v>17500</v>
      </c>
    </row>
    <row r="11" spans="1:2">
      <c r="A11" s="13" t="s">
        <v>5</v>
      </c>
      <c r="B11" s="3">
        <f>18*500</f>
        <v>9000</v>
      </c>
    </row>
    <row r="12" spans="1:2">
      <c r="A12" s="4" t="s">
        <v>3</v>
      </c>
      <c r="B12" s="5">
        <f>B10+B11</f>
        <v>26500</v>
      </c>
    </row>
    <row r="13" spans="1:2">
      <c r="A13" s="3" t="s">
        <v>6</v>
      </c>
      <c r="B13" s="8"/>
    </row>
    <row r="14" spans="1:2">
      <c r="A14" s="4" t="s">
        <v>7</v>
      </c>
      <c r="B14" s="3">
        <v>40000</v>
      </c>
    </row>
    <row r="15" spans="1:2">
      <c r="A15" s="4" t="s">
        <v>8</v>
      </c>
      <c r="B15" s="9">
        <v>10000</v>
      </c>
    </row>
    <row r="16" spans="1:2">
      <c r="A16" s="4" t="s">
        <v>9</v>
      </c>
      <c r="B16" s="3">
        <v>35000</v>
      </c>
    </row>
    <row r="17" spans="1:3">
      <c r="A17" s="4" t="s">
        <v>10</v>
      </c>
      <c r="B17" s="3">
        <v>65000</v>
      </c>
      <c r="C17" t="s">
        <v>11</v>
      </c>
    </row>
    <row r="18" spans="1:3">
      <c r="A18" s="4" t="s">
        <v>12</v>
      </c>
      <c r="B18" s="3">
        <v>250000</v>
      </c>
    </row>
    <row r="19" spans="1:3">
      <c r="A19" s="4" t="s">
        <v>13</v>
      </c>
      <c r="B19" s="3">
        <v>15000</v>
      </c>
    </row>
    <row r="20" spans="1:3">
      <c r="A20" s="4" t="s">
        <v>14</v>
      </c>
      <c r="B20" s="3">
        <v>60000</v>
      </c>
    </row>
    <row r="21" spans="1:3">
      <c r="A21" s="4" t="s">
        <v>6</v>
      </c>
      <c r="B21" s="5">
        <f>SUM(B14:B20)</f>
        <v>475000</v>
      </c>
    </row>
    <row r="22" spans="1:3" ht="18.600000000000001">
      <c r="A22" s="14" t="s">
        <v>15</v>
      </c>
      <c r="B22" s="5">
        <f>B21+B12</f>
        <v>501500</v>
      </c>
    </row>
    <row r="23" spans="1:3">
      <c r="A23" s="4"/>
      <c r="B23" s="12"/>
    </row>
    <row r="24" spans="1:3" ht="18.600000000000001">
      <c r="A24" s="15" t="s">
        <v>16</v>
      </c>
      <c r="B24" s="8"/>
    </row>
    <row r="25" spans="1:3">
      <c r="A25" s="3" t="s">
        <v>17</v>
      </c>
      <c r="B25" s="8"/>
    </row>
    <row r="26" spans="1:3">
      <c r="A26" s="4" t="s">
        <v>18</v>
      </c>
      <c r="B26" s="3">
        <v>2000</v>
      </c>
    </row>
    <row r="27" spans="1:3">
      <c r="A27" s="4" t="s">
        <v>19</v>
      </c>
      <c r="B27" s="3">
        <v>35000</v>
      </c>
    </row>
    <row r="28" spans="1:3">
      <c r="A28" s="4" t="s">
        <v>20</v>
      </c>
      <c r="B28" s="3">
        <v>200000</v>
      </c>
    </row>
    <row r="29" spans="1:3">
      <c r="A29" s="4" t="s">
        <v>21</v>
      </c>
      <c r="B29" s="3">
        <v>60000</v>
      </c>
    </row>
    <row r="30" spans="1:3">
      <c r="A30" s="4" t="s">
        <v>22</v>
      </c>
      <c r="B30" s="3">
        <v>10000</v>
      </c>
    </row>
    <row r="31" spans="1:3">
      <c r="A31" s="4" t="s">
        <v>23</v>
      </c>
      <c r="B31" s="3">
        <v>10000</v>
      </c>
    </row>
    <row r="32" spans="1:3">
      <c r="A32" s="4" t="s">
        <v>24</v>
      </c>
      <c r="B32" s="3">
        <v>10000</v>
      </c>
    </row>
    <row r="33" spans="1:2">
      <c r="A33" s="4" t="s">
        <v>17</v>
      </c>
      <c r="B33" s="5">
        <f>SUM(B26:B32)</f>
        <v>327000</v>
      </c>
    </row>
    <row r="34" spans="1:2">
      <c r="A34" s="3" t="s">
        <v>25</v>
      </c>
      <c r="B34" s="8"/>
    </row>
    <row r="35" spans="1:2">
      <c r="A35" s="4" t="s">
        <v>26</v>
      </c>
      <c r="B35" s="3">
        <v>20000</v>
      </c>
    </row>
    <row r="36" spans="1:2">
      <c r="A36" s="4" t="s">
        <v>27</v>
      </c>
      <c r="B36" s="3">
        <v>55000</v>
      </c>
    </row>
    <row r="37" spans="1:2">
      <c r="A37" s="4" t="s">
        <v>28</v>
      </c>
      <c r="B37" s="3">
        <v>3000</v>
      </c>
    </row>
    <row r="38" spans="1:2">
      <c r="A38" s="4" t="s">
        <v>29</v>
      </c>
      <c r="B38" s="3">
        <v>5000</v>
      </c>
    </row>
    <row r="39" spans="1:2">
      <c r="A39" s="4" t="s">
        <v>30</v>
      </c>
      <c r="B39" s="3">
        <v>20000</v>
      </c>
    </row>
    <row r="40" spans="1:2">
      <c r="A40" s="4" t="s">
        <v>31</v>
      </c>
      <c r="B40" s="3">
        <v>17500</v>
      </c>
    </row>
    <row r="41" spans="1:2">
      <c r="A41" s="4" t="s">
        <v>32</v>
      </c>
      <c r="B41" s="3">
        <v>5000</v>
      </c>
    </row>
    <row r="42" spans="1:2">
      <c r="A42" s="4" t="s">
        <v>33</v>
      </c>
      <c r="B42" s="3">
        <v>2500</v>
      </c>
    </row>
    <row r="43" spans="1:2">
      <c r="A43" s="4" t="s">
        <v>34</v>
      </c>
      <c r="B43" s="3">
        <v>1500</v>
      </c>
    </row>
    <row r="44" spans="1:2">
      <c r="A44" s="4" t="s">
        <v>35</v>
      </c>
      <c r="B44" s="3">
        <v>4000</v>
      </c>
    </row>
    <row r="45" spans="1:2">
      <c r="A45" s="4" t="s">
        <v>36</v>
      </c>
      <c r="B45" s="3">
        <v>10000</v>
      </c>
    </row>
    <row r="46" spans="1:2">
      <c r="A46" s="4" t="s">
        <v>37</v>
      </c>
      <c r="B46" s="3">
        <v>90000</v>
      </c>
    </row>
    <row r="47" spans="1:2">
      <c r="A47" s="4" t="s">
        <v>38</v>
      </c>
      <c r="B47" s="3">
        <v>10000</v>
      </c>
    </row>
    <row r="48" spans="1:2">
      <c r="A48" s="4" t="s">
        <v>25</v>
      </c>
      <c r="B48" s="5">
        <f>SUM(B35:B47)</f>
        <v>243500</v>
      </c>
    </row>
    <row r="49" spans="1:2" ht="18.600000000000001">
      <c r="A49" s="14" t="s">
        <v>16</v>
      </c>
      <c r="B49" s="5">
        <f>B48+B33</f>
        <v>570500</v>
      </c>
    </row>
    <row r="50" spans="1:2" ht="18.600000000000001">
      <c r="A50" s="14"/>
      <c r="B50" s="5"/>
    </row>
    <row r="51" spans="1:2">
      <c r="A51" s="18" t="s">
        <v>39</v>
      </c>
    </row>
    <row r="52" spans="1:2">
      <c r="A52" s="19"/>
    </row>
    <row r="53" spans="1:2">
      <c r="A53" s="3" t="s">
        <v>40</v>
      </c>
      <c r="B53" s="8"/>
    </row>
    <row r="54" spans="1:2">
      <c r="A54" s="3" t="s">
        <v>41</v>
      </c>
      <c r="B54" s="8"/>
    </row>
    <row r="55" spans="1:2">
      <c r="A55" s="4" t="s">
        <v>42</v>
      </c>
      <c r="B55" s="3">
        <v>218</v>
      </c>
    </row>
    <row r="56" spans="1:2">
      <c r="A56" s="4" t="s">
        <v>40</v>
      </c>
      <c r="B56" s="5">
        <v>218</v>
      </c>
    </row>
    <row r="57" spans="1:2">
      <c r="A57" s="6"/>
      <c r="B57" s="5"/>
    </row>
    <row r="58" spans="1:2">
      <c r="A58" s="6"/>
      <c r="B58" s="5"/>
    </row>
    <row r="59" spans="1:2" ht="17.100000000000001">
      <c r="A59" s="16" t="s">
        <v>43</v>
      </c>
      <c r="B59" s="17">
        <f>B22</f>
        <v>501500</v>
      </c>
    </row>
    <row r="60" spans="1:2" ht="17.100000000000001">
      <c r="A60" s="16" t="s">
        <v>44</v>
      </c>
      <c r="B60" s="17">
        <f>B49</f>
        <v>570500</v>
      </c>
    </row>
    <row r="61" spans="1:2" ht="17.100000000000001">
      <c r="A61" s="16" t="s">
        <v>45</v>
      </c>
      <c r="B61" s="17">
        <f>B59-B60</f>
        <v>-69000</v>
      </c>
    </row>
    <row r="62" spans="1:2" ht="15"/>
    <row r="63" spans="1:2" ht="15"/>
    <row r="64" spans="1:2" ht="15"/>
    <row r="65" ht="15"/>
    <row r="66" ht="15"/>
  </sheetData>
  <mergeCells count="1">
    <mergeCell ref="A51:A5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Resultatrapport</dc:title>
  <dc:subject/>
  <dc:creator>Frank Storli</dc:creator>
  <cp:keywords/>
  <dc:description/>
  <cp:lastModifiedBy>Frank Storli</cp:lastModifiedBy>
  <cp:revision/>
  <dcterms:created xsi:type="dcterms:W3CDTF">2023-02-09T19:08:54Z</dcterms:created>
  <dcterms:modified xsi:type="dcterms:W3CDTF">2023-02-16T08:57:00Z</dcterms:modified>
  <cp:category/>
  <cp:contentStatus/>
</cp:coreProperties>
</file>