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OSI Budsjett" sheetId="1" r:id="rId4"/>
    <sheet state="visible" name="Hovedstyret" sheetId="2" r:id="rId5"/>
    <sheet state="visible" name="Hytter" sheetId="3" r:id="rId6"/>
  </sheets>
  <definedNames/>
  <calcPr/>
  <extLst>
    <ext uri="GoogleSheetsCustomDataVersion2">
      <go:sheetsCustomData xmlns:go="http://customooxmlschemas.google.com/" r:id="rId7" roundtripDataChecksum="idsSuUbMMFJuN57nb0YgtOTPiFAotowFTjONd8frlxc="/>
    </ext>
  </extLst>
</workbook>
</file>

<file path=xl/sharedStrings.xml><?xml version="1.0" encoding="utf-8"?>
<sst xmlns="http://schemas.openxmlformats.org/spreadsheetml/2006/main" count="412" uniqueCount="183">
  <si>
    <t>Budsjett 2025</t>
  </si>
  <si>
    <t>Aikido</t>
  </si>
  <si>
    <t>Badminton</t>
  </si>
  <si>
    <t>Basket</t>
  </si>
  <si>
    <t>Boksing</t>
  </si>
  <si>
    <t xml:space="preserve">Capoeira </t>
  </si>
  <si>
    <t>Dykking</t>
  </si>
  <si>
    <t>Elvepadling</t>
  </si>
  <si>
    <t>Fekting</t>
  </si>
  <si>
    <t>Fotball</t>
  </si>
  <si>
    <t>Friidrett</t>
  </si>
  <si>
    <t>Friluft</t>
  </si>
  <si>
    <t>Gruppedans</t>
  </si>
  <si>
    <t>Hovedstyret</t>
  </si>
  <si>
    <t>Håndball</t>
  </si>
  <si>
    <t>Innebandy</t>
  </si>
  <si>
    <t>Judo</t>
  </si>
  <si>
    <t>Jujutsu</t>
  </si>
  <si>
    <t>Kajakkpolo</t>
  </si>
  <si>
    <t>Karate</t>
  </si>
  <si>
    <t>Kart</t>
  </si>
  <si>
    <t>Kendo</t>
  </si>
  <si>
    <t>Klatring</t>
  </si>
  <si>
    <t>KSI-Hytta</t>
  </si>
  <si>
    <t>Langrenn</t>
  </si>
  <si>
    <t>Orientering</t>
  </si>
  <si>
    <t>Padel</t>
  </si>
  <si>
    <t>Pardans</t>
  </si>
  <si>
    <t>Quidditch</t>
  </si>
  <si>
    <t>Roing</t>
  </si>
  <si>
    <t>Squash</t>
  </si>
  <si>
    <t>Studenterhytta</t>
  </si>
  <si>
    <t>Svømming</t>
  </si>
  <si>
    <t>Sykkel</t>
  </si>
  <si>
    <t>Taekwondo</t>
  </si>
  <si>
    <t>Tennis</t>
  </si>
  <si>
    <t>Triatlon</t>
  </si>
  <si>
    <t>Ultimate Frisbee</t>
  </si>
  <si>
    <t>Veilag</t>
  </si>
  <si>
    <t>Volleyball</t>
  </si>
  <si>
    <t>Salg utstyr</t>
  </si>
  <si>
    <t>Sponsorinntekter</t>
  </si>
  <si>
    <t>Tilskudd fra Velferdstinget</t>
  </si>
  <si>
    <t>Tilskudd fra NIF</t>
  </si>
  <si>
    <t>mva-kompensasjon</t>
  </si>
  <si>
    <t>Tildelt Gruppebevilgning</t>
  </si>
  <si>
    <t>Andre tilskudd</t>
  </si>
  <si>
    <t>Leieinntekter studenter/KSI-hytta</t>
  </si>
  <si>
    <t>Leieinntekter gruppeutstyr</t>
  </si>
  <si>
    <t>Annen ekstraordinære inntekter</t>
  </si>
  <si>
    <t>OSI kontingent</t>
  </si>
  <si>
    <t>Medlemskontingent</t>
  </si>
  <si>
    <t>Kursavgifter</t>
  </si>
  <si>
    <t>Egenandeler</t>
  </si>
  <si>
    <t>Stevneinntekter</t>
  </si>
  <si>
    <t>Dugnadsinntekter</t>
  </si>
  <si>
    <t>Andre inntekter</t>
  </si>
  <si>
    <t>Udokumenterte inntekter</t>
  </si>
  <si>
    <t>Sum inntekter</t>
  </si>
  <si>
    <t>Lønnskostnader</t>
  </si>
  <si>
    <t>Lønn ansatte</t>
  </si>
  <si>
    <t>Div lønn u/FP</t>
  </si>
  <si>
    <t>Feriepenger</t>
  </si>
  <si>
    <t>Påløpt ikke utbetalt lønn</t>
  </si>
  <si>
    <t>Koll.pensjonsforsikring</t>
  </si>
  <si>
    <t>EKOM arb taker abonnement</t>
  </si>
  <si>
    <t>Motkonto for gruppe 52</t>
  </si>
  <si>
    <t>Trekkpl bilgodtgjørelse</t>
  </si>
  <si>
    <t>Godtgjørelse til styre- og bedriftforsamlinger</t>
  </si>
  <si>
    <t>Godtgjørelse til dommere</t>
  </si>
  <si>
    <t>Arbeidsgiveravgift</t>
  </si>
  <si>
    <t>Arbeidsgiveravgift på feriepenger</t>
  </si>
  <si>
    <t>Overtidsmat etter regning</t>
  </si>
  <si>
    <t>Gaver til ansatte</t>
  </si>
  <si>
    <t>Kantinekostnad</t>
  </si>
  <si>
    <t>OTP</t>
  </si>
  <si>
    <t>Annen personalkostnad</t>
  </si>
  <si>
    <t>Sum lønnskostnader</t>
  </si>
  <si>
    <t>Avskrivn. varige driftsmidl. og imat. eiendeler</t>
  </si>
  <si>
    <t>Avskrivninger på eiendom og annen fast eiendom</t>
  </si>
  <si>
    <t>Avskrivninger</t>
  </si>
  <si>
    <t>Avskrivninger på maskinger</t>
  </si>
  <si>
    <t>Sum Avskrivn. varige driftsmidl. og imat. eiendeler</t>
  </si>
  <si>
    <t>Driftskostnader</t>
  </si>
  <si>
    <t>Kjøp utstyr for videresalg</t>
  </si>
  <si>
    <t>Idrettsmatr./utstyr til eget bruk</t>
  </si>
  <si>
    <t>Kostnader idrettsanlegg</t>
  </si>
  <si>
    <t>Kontingent og lisens</t>
  </si>
  <si>
    <t>Premier</t>
  </si>
  <si>
    <t>Svinn, tap</t>
  </si>
  <si>
    <t>Fremmedytelse, innlede instruktører osv</t>
  </si>
  <si>
    <t>Utbetalt til medlemmer</t>
  </si>
  <si>
    <t>Beholdningsendring</t>
  </si>
  <si>
    <t>Leie idrettsanlegg</t>
  </si>
  <si>
    <t>Utgifter skisamlinger/idrettsarr.</t>
  </si>
  <si>
    <t>Annen periodisering</t>
  </si>
  <si>
    <t>Sosiale tilstellinger</t>
  </si>
  <si>
    <t>Frakt transportkostnad og forsikring ved</t>
  </si>
  <si>
    <t>Toll og spedisjonskostnad ved vareforsendelse</t>
  </si>
  <si>
    <t>Leie lokale</t>
  </si>
  <si>
    <t>Renovasjon, vann, avlop og lignende</t>
  </si>
  <si>
    <t>Lys, varme</t>
  </si>
  <si>
    <t>Renhold</t>
  </si>
  <si>
    <t>Annen kostnad lokaler</t>
  </si>
  <si>
    <t>Leie datautstyr</t>
  </si>
  <si>
    <t>Leasing / leie bil</t>
  </si>
  <si>
    <t>Annen leiekostnad</t>
  </si>
  <si>
    <t>Inventar</t>
  </si>
  <si>
    <t>Driftsmateriale</t>
  </si>
  <si>
    <t>Arbeidsklær og verneutstyr</t>
  </si>
  <si>
    <t>66xx</t>
  </si>
  <si>
    <t>Rep/vedl.hold hytter</t>
  </si>
  <si>
    <t>Reparasjon og vedlikehold utstyr</t>
  </si>
  <si>
    <t>Honorar revisjon</t>
  </si>
  <si>
    <t>Honorar regnskap</t>
  </si>
  <si>
    <t>Idrettsfaglig bistand</t>
  </si>
  <si>
    <t>Annen fremmed tjeneste</t>
  </si>
  <si>
    <t>Kontorrekvisita</t>
  </si>
  <si>
    <t>Data/EDB-kostnad</t>
  </si>
  <si>
    <t>Programvare, servere- og domene osv</t>
  </si>
  <si>
    <t>Trykksak</t>
  </si>
  <si>
    <t>Aviser, tidsskrifter, bøker</t>
  </si>
  <si>
    <t>Møte, kurs, oppdatering</t>
  </si>
  <si>
    <t>Telefon</t>
  </si>
  <si>
    <t>Porto</t>
  </si>
  <si>
    <t>Bilgodtgjørelse, oppgavepliktig</t>
  </si>
  <si>
    <t>Passasjertillegg</t>
  </si>
  <si>
    <t>Passasjergodtgjørelse</t>
  </si>
  <si>
    <t>Reisekostnad, ikke oppgavepliktig</t>
  </si>
  <si>
    <t>Diettkostnad, ikke oppgavepliktig</t>
  </si>
  <si>
    <t>Salgskostnad</t>
  </si>
  <si>
    <t>Reklamekostnad</t>
  </si>
  <si>
    <t>Representasjon, fradragsberettiget</t>
  </si>
  <si>
    <t>Kontigent, fradragsberettiget</t>
  </si>
  <si>
    <t>Gaver</t>
  </si>
  <si>
    <t>Gaver, ikke fradragsberettiget</t>
  </si>
  <si>
    <t>Forsikringspremie</t>
  </si>
  <si>
    <t>Medlemsforsikring</t>
  </si>
  <si>
    <t>Kostnader styremøter, årsmøter osv</t>
  </si>
  <si>
    <t>Øredifferanse</t>
  </si>
  <si>
    <t>Eiendoms- og festeavgift</t>
  </si>
  <si>
    <t>Bank</t>
  </si>
  <si>
    <t>Annen kostnad, fradragsberettiget</t>
  </si>
  <si>
    <t>Annen kostnad, ikke fradragsberettiget</t>
  </si>
  <si>
    <t>Konstatert tap på fordringer</t>
  </si>
  <si>
    <t>Endring i avsetning tap på fordringer</t>
  </si>
  <si>
    <t>Sum driftskostnader</t>
  </si>
  <si>
    <t>Andre kostnader</t>
  </si>
  <si>
    <t>Sum kostnader</t>
  </si>
  <si>
    <t>Driftsresultat</t>
  </si>
  <si>
    <t>Annen renteinntekt</t>
  </si>
  <si>
    <t>Annen finansinntekt</t>
  </si>
  <si>
    <t>Årsresultat</t>
  </si>
  <si>
    <t>Konto i regnskapet</t>
  </si>
  <si>
    <t>Inntekter</t>
  </si>
  <si>
    <t>Regnskap 2024</t>
  </si>
  <si>
    <t>Budsjett 2024</t>
  </si>
  <si>
    <t>Regnskap 2023</t>
  </si>
  <si>
    <t>Budsjett 2023</t>
  </si>
  <si>
    <t>Regnskap 2022</t>
  </si>
  <si>
    <t>Budsjett 2022</t>
  </si>
  <si>
    <t>Regnskap 2021</t>
  </si>
  <si>
    <t>Budsjett 2021</t>
  </si>
  <si>
    <t>Regnskap 2020</t>
  </si>
  <si>
    <t>Budsjett 2020</t>
  </si>
  <si>
    <t>Regnskap 2019</t>
  </si>
  <si>
    <t>Budsjett 2019</t>
  </si>
  <si>
    <t xml:space="preserve"> Budsjett 2018</t>
  </si>
  <si>
    <t>Regnskap 2017</t>
  </si>
  <si>
    <t xml:space="preserve"> Budsjett 2017</t>
  </si>
  <si>
    <t>Regnskap 2016</t>
  </si>
  <si>
    <t>budsjett 2016</t>
  </si>
  <si>
    <t>Regnskap 2015</t>
  </si>
  <si>
    <t>Budsjett 2015</t>
  </si>
  <si>
    <t>Tildelt mva-kompensasjon</t>
  </si>
  <si>
    <t>Differanse inntektsfordeling</t>
  </si>
  <si>
    <t>Motkonto</t>
  </si>
  <si>
    <t>Avskrivninger på maskiner</t>
  </si>
  <si>
    <t>Internet</t>
  </si>
  <si>
    <t>Opphold etter regning</t>
  </si>
  <si>
    <t>Annen salgskostnad</t>
  </si>
  <si>
    <t>Opprydding hovedbok</t>
  </si>
  <si>
    <t>Rente og Finansinntekt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</si>
</sst>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6">
    <numFmt numFmtId="164" formatCode="#,##0.00\ [$kr-414]"/>
    <numFmt numFmtId="165" formatCode="_-[$kr-414]\ * #,##0.00_-;\-[$kr-414]\ * #,##0.00_-;_-[$kr-414]\ * &quot;-&quot;??_-;_-@"/>
    <numFmt numFmtId="166" formatCode="&quot;kr&quot;\ #,##0.00;[Red]\-&quot;kr&quot;\ #,##0.00"/>
    <numFmt numFmtId="167" formatCode="_-&quot;kr&quot;\ * #,##0.00_-;\-&quot;kr&quot;\ * #,##0.00_-;_-&quot;kr&quot;\ * &quot;-&quot;??_-;_-@"/>
    <numFmt numFmtId="168" formatCode="&quot;kr&quot;\ #,##0.00;[Red]&quot;kr&quot;\ #,##0.00"/>
    <numFmt numFmtId="169" formatCode="&quot;NOK&quot;\ #,##0.00;[Red]&quot;NOK&quot;\ #,##0.00"/>
  </numFmts>
  <fonts count="26">
    <font>
      <sz val="11.0"/>
      <color theme="1"/>
      <name val="Calibri"/>
      <scheme val="minor"/>
    </font>
    <font>
      <sz val="11.0"/>
      <color rgb="FF000000"/>
      <name val="Arial"/>
    </font>
    <font>
      <b/>
      <sz val="11.0"/>
      <color rgb="FF000000"/>
      <name val="Arial"/>
    </font>
    <font>
      <sz val="11.0"/>
      <color theme="1"/>
      <name val="Calibri"/>
    </font>
    <font>
      <color theme="1"/>
      <name val="Calibri"/>
    </font>
    <font>
      <color rgb="FF2C3E50"/>
      <name val="Arial"/>
    </font>
    <font>
      <color theme="1"/>
      <name val="Arial"/>
    </font>
    <font>
      <color theme="1"/>
      <name val="Calibri"/>
      <scheme val="minor"/>
    </font>
    <font>
      <color theme="1"/>
      <name val="Helvetica Neue"/>
    </font>
    <font>
      <sz val="12.0"/>
      <color theme="1"/>
      <name val="Calibri"/>
    </font>
    <font>
      <b/>
      <sz val="11.0"/>
      <color theme="1"/>
      <name val="Calibri"/>
    </font>
    <font>
      <b/>
      <color theme="1"/>
      <name val="Calibri"/>
    </font>
    <font>
      <sz val="10.0"/>
      <color theme="1"/>
      <name val="Helvetica Neue"/>
    </font>
    <font>
      <b/>
      <sz val="11.0"/>
      <color theme="1"/>
      <name val="Arial"/>
    </font>
    <font>
      <sz val="11.0"/>
      <color theme="1"/>
      <name val="Arial"/>
    </font>
    <font>
      <color theme="1"/>
      <name val="Noto Sans"/>
    </font>
    <font>
      <b/>
      <sz val="11.0"/>
      <color rgb="FF000000"/>
      <name val="Calibri"/>
    </font>
    <font>
      <b/>
      <sz val="12.0"/>
      <color rgb="FF000000"/>
      <name val="Arial"/>
    </font>
    <font>
      <b/>
      <sz val="12.0"/>
      <color rgb="FF000000"/>
      <name val="Calibri"/>
    </font>
    <font>
      <b/>
      <sz val="11.0"/>
      <color rgb="FF2C3E50"/>
      <name val="Arial"/>
    </font>
    <font>
      <sz val="11.0"/>
      <color rgb="FF000000"/>
      <name val="Calibri"/>
    </font>
    <font>
      <sz val="11.0"/>
      <color rgb="FF2C3E50"/>
      <name val="Arial"/>
    </font>
    <font>
      <sz val="11.0"/>
      <color rgb="FFC53929"/>
      <name val="Arial"/>
    </font>
    <font>
      <sz val="12.0"/>
      <color rgb="FFFF0000"/>
      <name val="Calibri"/>
    </font>
    <font>
      <sz val="11.0"/>
      <color rgb="FFFF0000"/>
      <name val="Calibri"/>
    </font>
    <font>
      <b/>
      <sz val="11.0"/>
      <color rgb="FFC53929"/>
      <name val="Arial"/>
    </font>
  </fonts>
  <fills count="7">
    <fill>
      <patternFill patternType="none"/>
    </fill>
    <fill>
      <patternFill patternType="lightGray"/>
    </fill>
    <fill>
      <patternFill patternType="solid">
        <fgColor rgb="FFFF0000"/>
        <bgColor rgb="FFFF00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2DBDB"/>
        <bgColor rgb="FFF2DBDB"/>
      </patternFill>
    </fill>
    <fill>
      <patternFill patternType="solid">
        <fgColor rgb="FFE7E6E6"/>
        <bgColor rgb="FFE7E6E6"/>
      </patternFill>
    </fill>
  </fills>
  <borders count="42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AAAAAA"/>
      </bottom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  <top/>
      <bottom style="thin">
        <color rgb="FFAAAAAA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</border>
    <border>
      <left style="medium">
        <color rgb="FF000000"/>
      </left>
      <right style="medium">
        <color rgb="FF000000"/>
      </right>
    </border>
    <border>
      <right style="medium">
        <color rgb="FF000000"/>
      </right>
    </border>
    <border>
      <left/>
      <right/>
      <top/>
      <bottom/>
    </border>
    <border>
      <left/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top style="thin">
        <color rgb="FF000000"/>
      </top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top style="medium">
        <color rgb="FF000000"/>
      </top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bottom style="thin">
        <color rgb="FF000000"/>
      </bottom>
    </border>
  </borders>
  <cellStyleXfs count="1">
    <xf borderId="0" fillId="0" fontId="0" numFmtId="0" applyAlignment="1" applyFont="1"/>
  </cellStyleXfs>
  <cellXfs count="25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 vertical="top"/>
    </xf>
    <xf borderId="2" fillId="0" fontId="2" numFmtId="0" xfId="0" applyAlignment="1" applyBorder="1" applyFont="1">
      <alignment vertical="top"/>
    </xf>
    <xf borderId="3" fillId="0" fontId="3" numFmtId="164" xfId="0" applyAlignment="1" applyBorder="1" applyFont="1" applyNumberFormat="1">
      <alignment readingOrder="0"/>
    </xf>
    <xf borderId="2" fillId="0" fontId="3" numFmtId="164" xfId="0" applyBorder="1" applyFont="1" applyNumberFormat="1"/>
    <xf borderId="0" fillId="2" fontId="4" numFmtId="164" xfId="0" applyFill="1" applyFont="1" applyNumberFormat="1"/>
    <xf borderId="0" fillId="0" fontId="4" numFmtId="164" xfId="0" applyFont="1" applyNumberFormat="1"/>
    <xf borderId="4" fillId="0" fontId="3" numFmtId="165" xfId="0" applyBorder="1" applyFont="1" applyNumberFormat="1"/>
    <xf borderId="0" fillId="0" fontId="3" numFmtId="165" xfId="0" applyFont="1" applyNumberFormat="1"/>
    <xf borderId="0" fillId="0" fontId="3" numFmtId="0" xfId="0" applyAlignment="1" applyFont="1">
      <alignment horizontal="center" vertical="center"/>
    </xf>
    <xf borderId="4" fillId="0" fontId="3" numFmtId="0" xfId="0" applyAlignment="1" applyBorder="1" applyFont="1">
      <alignment horizontal="left" vertical="center"/>
    </xf>
    <xf borderId="5" fillId="0" fontId="3" numFmtId="164" xfId="0" applyBorder="1" applyFont="1" applyNumberFormat="1"/>
    <xf borderId="2" fillId="3" fontId="3" numFmtId="164" xfId="0" applyAlignment="1" applyBorder="1" applyFill="1" applyFont="1" applyNumberFormat="1">
      <alignment horizontal="right" readingOrder="0" vertical="bottom"/>
    </xf>
    <xf borderId="6" fillId="3" fontId="5" numFmtId="164" xfId="0" applyAlignment="1" applyBorder="1" applyFont="1" applyNumberFormat="1">
      <alignment horizontal="right" vertical="bottom"/>
    </xf>
    <xf borderId="3" fillId="0" fontId="3" numFmtId="164" xfId="0" applyAlignment="1" applyBorder="1" applyFont="1" applyNumberFormat="1">
      <alignment vertical="bottom"/>
    </xf>
    <xf borderId="4" fillId="0" fontId="3" numFmtId="164" xfId="0" applyAlignment="1" applyBorder="1" applyFont="1" applyNumberFormat="1">
      <alignment readingOrder="0"/>
    </xf>
    <xf borderId="4" fillId="0" fontId="3" numFmtId="164" xfId="0" applyBorder="1" applyFont="1" applyNumberFormat="1"/>
    <xf borderId="4" fillId="0" fontId="4" numFmtId="164" xfId="0" applyBorder="1" applyFont="1" applyNumberFormat="1"/>
    <xf borderId="7" fillId="0" fontId="3" numFmtId="164" xfId="0" applyBorder="1" applyFont="1" applyNumberFormat="1"/>
    <xf borderId="0" fillId="0" fontId="3" numFmtId="164" xfId="0" applyAlignment="1" applyFont="1" applyNumberFormat="1">
      <alignment readingOrder="0"/>
    </xf>
    <xf borderId="0" fillId="0" fontId="3" numFmtId="164" xfId="0" applyFont="1" applyNumberFormat="1"/>
    <xf borderId="7" fillId="0" fontId="3" numFmtId="164" xfId="0" applyAlignment="1" applyBorder="1" applyFont="1" applyNumberFormat="1">
      <alignment readingOrder="0"/>
    </xf>
    <xf borderId="5" fillId="3" fontId="3" numFmtId="164" xfId="0" applyAlignment="1" applyBorder="1" applyFont="1" applyNumberFormat="1">
      <alignment vertical="bottom"/>
    </xf>
    <xf borderId="6" fillId="0" fontId="6" numFmtId="164" xfId="0" applyAlignment="1" applyBorder="1" applyFont="1" applyNumberFormat="1">
      <alignment vertical="bottom"/>
    </xf>
    <xf borderId="7" fillId="0" fontId="7" numFmtId="164" xfId="0" applyAlignment="1" applyBorder="1" applyFont="1" applyNumberFormat="1">
      <alignment readingOrder="0"/>
    </xf>
    <xf borderId="7" fillId="0" fontId="4" numFmtId="164" xfId="0" applyBorder="1" applyFont="1" applyNumberFormat="1"/>
    <xf borderId="0" fillId="0" fontId="7" numFmtId="164" xfId="0" applyFont="1" applyNumberFormat="1"/>
    <xf borderId="5" fillId="3" fontId="3" numFmtId="164" xfId="0" applyAlignment="1" applyBorder="1" applyFont="1" applyNumberFormat="1">
      <alignment horizontal="right" readingOrder="0" vertical="bottom"/>
    </xf>
    <xf borderId="6" fillId="0" fontId="8" numFmtId="164" xfId="0" applyAlignment="1" applyBorder="1" applyFont="1" applyNumberFormat="1">
      <alignment horizontal="right" readingOrder="0" vertical="bottom"/>
    </xf>
    <xf borderId="3" fillId="0" fontId="9" numFmtId="164" xfId="0" applyAlignment="1" applyBorder="1" applyFont="1" applyNumberFormat="1">
      <alignment horizontal="right" readingOrder="0" vertical="bottom"/>
    </xf>
    <xf borderId="4" fillId="0" fontId="4" numFmtId="164" xfId="0" applyAlignment="1" applyBorder="1" applyFont="1" applyNumberFormat="1">
      <alignment readingOrder="0"/>
    </xf>
    <xf borderId="3" fillId="0" fontId="3" numFmtId="164" xfId="0" applyAlignment="1" applyBorder="1" applyFont="1" applyNumberFormat="1">
      <alignment horizontal="right" vertical="bottom"/>
    </xf>
    <xf borderId="0" fillId="0" fontId="7" numFmtId="164" xfId="0" applyAlignment="1" applyFont="1" applyNumberFormat="1">
      <alignment readingOrder="0"/>
    </xf>
    <xf borderId="0" fillId="0" fontId="4" numFmtId="164" xfId="0" applyAlignment="1" applyFont="1" applyNumberFormat="1">
      <alignment readingOrder="0"/>
    </xf>
    <xf borderId="7" fillId="0" fontId="7" numFmtId="164" xfId="0" applyBorder="1" applyFont="1" applyNumberFormat="1"/>
    <xf borderId="5" fillId="3" fontId="3" numFmtId="164" xfId="0" applyAlignment="1" applyBorder="1" applyFont="1" applyNumberFormat="1">
      <alignment horizontal="right" vertical="bottom"/>
    </xf>
    <xf borderId="6" fillId="3" fontId="8" numFmtId="164" xfId="0" applyAlignment="1" applyBorder="1" applyFont="1" applyNumberFormat="1">
      <alignment horizontal="right" readingOrder="0" vertical="bottom"/>
    </xf>
    <xf borderId="8" fillId="0" fontId="6" numFmtId="164" xfId="0" applyAlignment="1" applyBorder="1" applyFont="1" applyNumberFormat="1">
      <alignment readingOrder="0" vertical="bottom"/>
    </xf>
    <xf borderId="5" fillId="3" fontId="3" numFmtId="164" xfId="0" applyAlignment="1" applyBorder="1" applyFont="1" applyNumberFormat="1">
      <alignment readingOrder="0" vertical="bottom"/>
    </xf>
    <xf borderId="3" fillId="0" fontId="10" numFmtId="0" xfId="0" applyAlignment="1" applyBorder="1" applyFont="1">
      <alignment horizontal="center" vertical="center"/>
    </xf>
    <xf borderId="9" fillId="0" fontId="3" numFmtId="0" xfId="0" applyAlignment="1" applyBorder="1" applyFont="1">
      <alignment horizontal="left" vertical="center"/>
    </xf>
    <xf borderId="10" fillId="0" fontId="10" numFmtId="164" xfId="0" applyBorder="1" applyFont="1" applyNumberFormat="1"/>
    <xf borderId="11" fillId="3" fontId="10" numFmtId="164" xfId="0" applyAlignment="1" applyBorder="1" applyFont="1" applyNumberFormat="1">
      <alignment vertical="bottom"/>
    </xf>
    <xf borderId="12" fillId="0" fontId="10" numFmtId="164" xfId="0" applyBorder="1" applyFont="1" applyNumberFormat="1"/>
    <xf borderId="13" fillId="0" fontId="10" numFmtId="164" xfId="0" applyBorder="1" applyFont="1" applyNumberFormat="1"/>
    <xf borderId="14" fillId="0" fontId="10" numFmtId="164" xfId="0" applyBorder="1" applyFont="1" applyNumberFormat="1"/>
    <xf borderId="15" fillId="0" fontId="11" numFmtId="164" xfId="0" applyBorder="1" applyFont="1" applyNumberFormat="1"/>
    <xf borderId="13" fillId="0" fontId="11" numFmtId="164" xfId="0" applyBorder="1" applyFont="1" applyNumberFormat="1"/>
    <xf borderId="12" fillId="0" fontId="4" numFmtId="164" xfId="0" applyBorder="1" applyFont="1" applyNumberFormat="1"/>
    <xf borderId="1" fillId="0" fontId="3" numFmtId="0" xfId="0" applyAlignment="1" applyBorder="1" applyFont="1">
      <alignment horizontal="center" vertical="center"/>
    </xf>
    <xf borderId="8" fillId="0" fontId="3" numFmtId="0" xfId="0" applyAlignment="1" applyBorder="1" applyFont="1">
      <alignment horizontal="left" vertical="center"/>
    </xf>
    <xf borderId="1" fillId="0" fontId="3" numFmtId="164" xfId="0" applyBorder="1" applyFont="1" applyNumberFormat="1"/>
    <xf borderId="8" fillId="0" fontId="3" numFmtId="164" xfId="0" applyBorder="1" applyFont="1" applyNumberFormat="1"/>
    <xf borderId="8" fillId="0" fontId="4" numFmtId="164" xfId="0" applyBorder="1" applyFont="1" applyNumberFormat="1"/>
    <xf borderId="16" fillId="0" fontId="4" numFmtId="164" xfId="0" applyBorder="1" applyFont="1" applyNumberFormat="1"/>
    <xf borderId="17" fillId="4" fontId="12" numFmtId="164" xfId="0" applyAlignment="1" applyBorder="1" applyFill="1" applyFont="1" applyNumberFormat="1">
      <alignment readingOrder="0"/>
    </xf>
    <xf borderId="7" fillId="0" fontId="4" numFmtId="164" xfId="0" applyAlignment="1" applyBorder="1" applyFont="1" applyNumberFormat="1">
      <alignment readingOrder="0"/>
    </xf>
    <xf borderId="18" fillId="0" fontId="10" numFmtId="0" xfId="0" applyAlignment="1" applyBorder="1" applyFont="1">
      <alignment horizontal="center" vertical="center"/>
    </xf>
    <xf borderId="19" fillId="0" fontId="10" numFmtId="164" xfId="0" applyBorder="1" applyFont="1" applyNumberFormat="1"/>
    <xf borderId="1" fillId="0" fontId="13" numFmtId="0" xfId="0" applyBorder="1" applyFont="1"/>
    <xf borderId="8" fillId="0" fontId="9" numFmtId="0" xfId="0" applyBorder="1" applyFont="1"/>
    <xf borderId="0" fillId="0" fontId="14" numFmtId="0" xfId="0" applyAlignment="1" applyFont="1">
      <alignment horizontal="right"/>
    </xf>
    <xf borderId="4" fillId="0" fontId="14" numFmtId="166" xfId="0" applyBorder="1" applyFont="1" applyNumberFormat="1"/>
    <xf borderId="19" fillId="0" fontId="3" numFmtId="164" xfId="0" applyBorder="1" applyFont="1" applyNumberFormat="1"/>
    <xf borderId="18" fillId="0" fontId="13" numFmtId="0" xfId="0" applyBorder="1" applyFont="1"/>
    <xf borderId="9" fillId="0" fontId="9" numFmtId="0" xfId="0" applyBorder="1" applyFont="1"/>
    <xf borderId="14" fillId="0" fontId="3" numFmtId="164" xfId="0" applyBorder="1" applyFont="1" applyNumberFormat="1"/>
    <xf borderId="12" fillId="0" fontId="3" numFmtId="164" xfId="0" applyBorder="1" applyFont="1" applyNumberFormat="1"/>
    <xf borderId="4" fillId="0" fontId="3" numFmtId="0" xfId="0" applyBorder="1" applyFont="1"/>
    <xf borderId="20" fillId="0" fontId="3" numFmtId="164" xfId="0" applyAlignment="1" applyBorder="1" applyFont="1" applyNumberFormat="1">
      <alignment vertical="bottom"/>
    </xf>
    <xf borderId="0" fillId="0" fontId="6" numFmtId="164" xfId="0" applyAlignment="1" applyFont="1" applyNumberFormat="1">
      <alignment vertical="bottom"/>
    </xf>
    <xf borderId="0" fillId="0" fontId="15" numFmtId="164" xfId="0" applyAlignment="1" applyFont="1" applyNumberFormat="1">
      <alignment vertical="bottom"/>
    </xf>
    <xf borderId="0" fillId="0" fontId="6" numFmtId="164" xfId="0" applyAlignment="1" applyFont="1" applyNumberFormat="1">
      <alignment horizontal="right" vertical="bottom"/>
    </xf>
    <xf borderId="2" fillId="0" fontId="3" numFmtId="164" xfId="0" applyAlignment="1" applyBorder="1" applyFont="1" applyNumberFormat="1">
      <alignment horizontal="right" readingOrder="0" vertical="bottom"/>
    </xf>
    <xf borderId="5" fillId="0" fontId="3" numFmtId="164" xfId="0" applyAlignment="1" applyBorder="1" applyFont="1" applyNumberFormat="1">
      <alignment vertical="bottom"/>
    </xf>
    <xf borderId="0" fillId="0" fontId="5" numFmtId="164" xfId="0" applyAlignment="1" applyFont="1" applyNumberFormat="1">
      <alignment horizontal="right" vertical="bottom"/>
    </xf>
    <xf borderId="5" fillId="0" fontId="3" numFmtId="164" xfId="0" applyAlignment="1" applyBorder="1" applyFont="1" applyNumberFormat="1">
      <alignment horizontal="right" readingOrder="0" vertical="bottom"/>
    </xf>
    <xf borderId="3" fillId="0" fontId="9" numFmtId="164" xfId="0" applyAlignment="1" applyBorder="1" applyFont="1" applyNumberFormat="1">
      <alignment horizontal="right" vertical="bottom"/>
    </xf>
    <xf borderId="5" fillId="0" fontId="3" numFmtId="164" xfId="0" applyAlignment="1" applyBorder="1" applyFont="1" applyNumberFormat="1">
      <alignment horizontal="right" vertical="bottom"/>
    </xf>
    <xf borderId="0" fillId="0" fontId="3" numFmtId="0" xfId="0" applyAlignment="1" applyFont="1">
      <alignment horizontal="center"/>
    </xf>
    <xf borderId="4" fillId="0" fontId="3" numFmtId="166" xfId="0" applyBorder="1" applyFont="1" applyNumberFormat="1"/>
    <xf borderId="2" fillId="0" fontId="3" numFmtId="164" xfId="0" applyAlignment="1" applyBorder="1" applyFont="1" applyNumberFormat="1">
      <alignment horizontal="right" vertical="bottom"/>
    </xf>
    <xf borderId="5" fillId="0" fontId="3" numFmtId="164" xfId="0" applyAlignment="1" applyBorder="1" applyFont="1" applyNumberFormat="1">
      <alignment readingOrder="0" vertical="bottom"/>
    </xf>
    <xf borderId="9" fillId="0" fontId="10" numFmtId="0" xfId="0" applyAlignment="1" applyBorder="1" applyFont="1">
      <alignment horizontal="center" vertical="center"/>
    </xf>
    <xf borderId="13" fillId="0" fontId="10" numFmtId="0" xfId="0" applyAlignment="1" applyBorder="1" applyFont="1">
      <alignment horizontal="center" vertical="center"/>
    </xf>
    <xf borderId="21" fillId="0" fontId="10" numFmtId="164" xfId="0" applyBorder="1" applyFont="1" applyNumberFormat="1"/>
    <xf borderId="5" fillId="3" fontId="10" numFmtId="164" xfId="0" applyAlignment="1" applyBorder="1" applyFont="1" applyNumberFormat="1">
      <alignment vertical="bottom"/>
    </xf>
    <xf borderId="4" fillId="0" fontId="3" numFmtId="0" xfId="0" applyAlignment="1" applyBorder="1" applyFont="1">
      <alignment horizontal="center" vertical="center"/>
    </xf>
    <xf borderId="9" fillId="0" fontId="16" numFmtId="0" xfId="0" applyBorder="1" applyFont="1"/>
    <xf borderId="13" fillId="0" fontId="3" numFmtId="0" xfId="0" applyBorder="1" applyFont="1"/>
    <xf borderId="13" fillId="0" fontId="3" numFmtId="164" xfId="0" applyBorder="1" applyFont="1" applyNumberFormat="1"/>
    <xf borderId="12" fillId="0" fontId="10" numFmtId="0" xfId="0" applyAlignment="1" applyBorder="1" applyFont="1">
      <alignment horizontal="center" vertical="center"/>
    </xf>
    <xf borderId="18" fillId="0" fontId="10" numFmtId="0" xfId="0" applyAlignment="1" applyBorder="1" applyFont="1">
      <alignment horizontal="center"/>
    </xf>
    <xf borderId="14" fillId="0" fontId="3" numFmtId="0" xfId="0" applyBorder="1" applyFont="1"/>
    <xf borderId="0" fillId="0" fontId="4" numFmtId="0" xfId="0" applyFont="1"/>
    <xf borderId="0" fillId="0" fontId="10" numFmtId="164" xfId="0" applyAlignment="1" applyFont="1" applyNumberFormat="1">
      <alignment readingOrder="0"/>
    </xf>
    <xf borderId="0" fillId="0" fontId="4" numFmtId="164" xfId="0" applyFont="1" applyNumberFormat="1"/>
    <xf borderId="0" fillId="0" fontId="3" numFmtId="167" xfId="0" applyFont="1" applyNumberFormat="1"/>
    <xf borderId="0" fillId="0" fontId="3" numFmtId="164" xfId="0" applyFont="1" applyNumberFormat="1"/>
    <xf borderId="0" fillId="0" fontId="2" numFmtId="0" xfId="0" applyAlignment="1" applyFont="1">
      <alignment horizontal="left" vertical="top"/>
    </xf>
    <xf borderId="10" fillId="0" fontId="2" numFmtId="0" xfId="0" applyAlignment="1" applyBorder="1" applyFont="1">
      <alignment horizontal="left" vertical="top"/>
    </xf>
    <xf borderId="3" fillId="0" fontId="2" numFmtId="0" xfId="0" applyAlignment="1" applyBorder="1" applyFont="1">
      <alignment vertical="top"/>
    </xf>
    <xf borderId="0" fillId="0" fontId="7" numFmtId="0" xfId="0" applyAlignment="1" applyFont="1">
      <alignment readingOrder="0"/>
    </xf>
    <xf borderId="2" fillId="0" fontId="1" numFmtId="0" xfId="0" applyAlignment="1" applyBorder="1" applyFont="1">
      <alignment vertical="top"/>
    </xf>
    <xf borderId="22" fillId="0" fontId="1" numFmtId="0" xfId="0" applyAlignment="1" applyBorder="1" applyFont="1">
      <alignment vertical="top"/>
    </xf>
    <xf borderId="14" fillId="0" fontId="4" numFmtId="0" xfId="0" applyBorder="1" applyFont="1"/>
    <xf borderId="15" fillId="0" fontId="4" numFmtId="0" xfId="0" applyBorder="1" applyFont="1"/>
    <xf borderId="23" fillId="0" fontId="4" numFmtId="0" xfId="0" applyBorder="1" applyFont="1"/>
    <xf borderId="0" fillId="0" fontId="17" numFmtId="0" xfId="0" applyFont="1"/>
    <xf borderId="0" fillId="0" fontId="18" numFmtId="167" xfId="0" applyFont="1" applyNumberFormat="1"/>
    <xf borderId="2" fillId="0" fontId="13" numFmtId="168" xfId="0" applyAlignment="1" applyBorder="1" applyFont="1" applyNumberFormat="1">
      <alignment vertical="top"/>
    </xf>
    <xf borderId="2" fillId="3" fontId="13" numFmtId="0" xfId="0" applyAlignment="1" applyBorder="1" applyFont="1">
      <alignment vertical="top"/>
    </xf>
    <xf borderId="2" fillId="0" fontId="19" numFmtId="0" xfId="0" applyAlignment="1" applyBorder="1" applyFont="1">
      <alignment vertical="top"/>
    </xf>
    <xf borderId="2" fillId="0" fontId="18" numFmtId="0" xfId="0" applyBorder="1" applyFont="1"/>
    <xf borderId="0" fillId="0" fontId="3" numFmtId="0" xfId="0" applyAlignment="1" applyFont="1">
      <alignment horizontal="left" vertical="center"/>
    </xf>
    <xf borderId="4" fillId="0" fontId="4" numFmtId="164" xfId="0" applyBorder="1" applyFont="1" applyNumberFormat="1"/>
    <xf borderId="7" fillId="0" fontId="3" numFmtId="164" xfId="0" applyAlignment="1" applyBorder="1" applyFont="1" applyNumberFormat="1">
      <alignment horizontal="left" vertical="center"/>
    </xf>
    <xf borderId="24" fillId="0" fontId="4" numFmtId="164" xfId="0" applyBorder="1" applyFont="1" applyNumberFormat="1"/>
    <xf borderId="25" fillId="0" fontId="4" numFmtId="164" xfId="0" applyBorder="1" applyFont="1" applyNumberFormat="1"/>
    <xf borderId="26" fillId="0" fontId="4" numFmtId="164" xfId="0" applyBorder="1" applyFont="1" applyNumberFormat="1"/>
    <xf borderId="2" fillId="0" fontId="3" numFmtId="0" xfId="0" applyBorder="1" applyFont="1"/>
    <xf borderId="2" fillId="0" fontId="3" numFmtId="167" xfId="0" applyBorder="1" applyFont="1" applyNumberFormat="1"/>
    <xf borderId="0" fillId="0" fontId="20" numFmtId="0" xfId="0" applyFont="1"/>
    <xf borderId="27" fillId="5" fontId="21" numFmtId="168" xfId="0" applyBorder="1" applyFill="1" applyFont="1" applyNumberFormat="1"/>
    <xf borderId="0" fillId="0" fontId="21" numFmtId="168" xfId="0" applyFont="1" applyNumberFormat="1"/>
    <xf borderId="0" fillId="0" fontId="14" numFmtId="164" xfId="0" applyFont="1" applyNumberFormat="1"/>
    <xf borderId="0" fillId="0" fontId="21" numFmtId="164" xfId="0" applyAlignment="1" applyFont="1" applyNumberFormat="1">
      <alignment horizontal="right"/>
    </xf>
    <xf borderId="0" fillId="0" fontId="22" numFmtId="164" xfId="0" applyAlignment="1" applyFont="1" applyNumberFormat="1">
      <alignment horizontal="right"/>
    </xf>
    <xf borderId="0" fillId="0" fontId="3" numFmtId="164" xfId="0" applyAlignment="1" applyFont="1" applyNumberFormat="1">
      <alignment horizontal="left" vertical="center"/>
    </xf>
    <xf borderId="0" fillId="0" fontId="21" numFmtId="0" xfId="0" applyAlignment="1" applyFont="1">
      <alignment horizontal="right"/>
    </xf>
    <xf borderId="0" fillId="0" fontId="20" numFmtId="169" xfId="0" applyFont="1" applyNumberFormat="1"/>
    <xf borderId="0" fillId="0" fontId="14" numFmtId="164" xfId="0" applyAlignment="1" applyFont="1" applyNumberFormat="1">
      <alignment horizontal="right"/>
    </xf>
    <xf borderId="27" fillId="5" fontId="3" numFmtId="0" xfId="0" applyBorder="1" applyFont="1"/>
    <xf borderId="2" fillId="0" fontId="9" numFmtId="167" xfId="0" applyBorder="1" applyFont="1" applyNumberFormat="1"/>
    <xf borderId="2" fillId="0" fontId="23" numFmtId="167" xfId="0" applyBorder="1" applyFont="1" applyNumberFormat="1"/>
    <xf borderId="0" fillId="0" fontId="3" numFmtId="169" xfId="0" applyFont="1" applyNumberFormat="1"/>
    <xf borderId="0" fillId="0" fontId="14" numFmtId="0" xfId="0" applyFont="1"/>
    <xf borderId="28" fillId="5" fontId="21" numFmtId="168" xfId="0" applyBorder="1" applyFont="1" applyNumberFormat="1"/>
    <xf borderId="1" fillId="0" fontId="21" numFmtId="168" xfId="0" applyBorder="1" applyFont="1" applyNumberFormat="1"/>
    <xf borderId="1" fillId="0" fontId="14" numFmtId="164" xfId="0" applyBorder="1" applyFont="1" applyNumberFormat="1"/>
    <xf borderId="1" fillId="0" fontId="21" numFmtId="164" xfId="0" applyAlignment="1" applyBorder="1" applyFont="1" applyNumberFormat="1">
      <alignment horizontal="right"/>
    </xf>
    <xf borderId="5" fillId="0" fontId="3" numFmtId="164" xfId="0" applyAlignment="1" applyBorder="1" applyFont="1" applyNumberFormat="1">
      <alignment horizontal="left" vertical="center"/>
    </xf>
    <xf borderId="1" fillId="0" fontId="3" numFmtId="164" xfId="0" applyAlignment="1" applyBorder="1" applyFont="1" applyNumberFormat="1">
      <alignment horizontal="left" vertical="center"/>
    </xf>
    <xf borderId="29" fillId="0" fontId="3" numFmtId="0" xfId="0" applyBorder="1" applyFont="1"/>
    <xf borderId="2" fillId="0" fontId="3" numFmtId="0" xfId="0" applyAlignment="1" applyBorder="1" applyFont="1">
      <alignment horizontal="center" vertical="center"/>
    </xf>
    <xf borderId="30" fillId="0" fontId="3" numFmtId="0" xfId="0" applyAlignment="1" applyBorder="1" applyFont="1">
      <alignment horizontal="left" vertical="center"/>
    </xf>
    <xf borderId="2" fillId="0" fontId="7" numFmtId="164" xfId="0" applyBorder="1" applyFont="1" applyNumberFormat="1"/>
    <xf borderId="22" fillId="0" fontId="4" numFmtId="164" xfId="0" applyBorder="1" applyFont="1" applyNumberFormat="1"/>
    <xf borderId="30" fillId="0" fontId="4" numFmtId="164" xfId="0" applyBorder="1" applyFont="1" applyNumberFormat="1"/>
    <xf borderId="20" fillId="0" fontId="3" numFmtId="164" xfId="0" applyAlignment="1" applyBorder="1" applyFont="1" applyNumberFormat="1">
      <alignment horizontal="left" vertical="center"/>
    </xf>
    <xf borderId="15" fillId="0" fontId="4" numFmtId="164" xfId="0" applyBorder="1" applyFont="1" applyNumberFormat="1"/>
    <xf borderId="14" fillId="0" fontId="4" numFmtId="164" xfId="0" applyBorder="1" applyFont="1" applyNumberFormat="1"/>
    <xf borderId="18" fillId="0" fontId="3" numFmtId="167" xfId="0" applyBorder="1" applyFont="1" applyNumberFormat="1"/>
    <xf borderId="31" fillId="0" fontId="3" numFmtId="167" xfId="0" applyBorder="1" applyFont="1" applyNumberFormat="1"/>
    <xf borderId="22" fillId="0" fontId="3" numFmtId="169" xfId="0" applyBorder="1" applyFont="1" applyNumberFormat="1"/>
    <xf borderId="2" fillId="5" fontId="14" numFmtId="168" xfId="0" applyBorder="1" applyFont="1" applyNumberFormat="1"/>
    <xf borderId="2" fillId="0" fontId="3" numFmtId="168" xfId="0" applyBorder="1" applyFont="1" applyNumberFormat="1"/>
    <xf borderId="2" fillId="0" fontId="13" numFmtId="164" xfId="0" applyAlignment="1" applyBorder="1" applyFont="1" applyNumberFormat="1">
      <alignment horizontal="right"/>
    </xf>
    <xf borderId="2" fillId="0" fontId="19" numFmtId="164" xfId="0" applyAlignment="1" applyBorder="1" applyFont="1" applyNumberFormat="1">
      <alignment horizontal="right"/>
    </xf>
    <xf borderId="5" fillId="0" fontId="3" numFmtId="167" xfId="0" applyBorder="1" applyFont="1" applyNumberFormat="1"/>
    <xf borderId="27" fillId="5" fontId="13" numFmtId="168" xfId="0" applyBorder="1" applyFont="1" applyNumberFormat="1"/>
    <xf borderId="0" fillId="0" fontId="10" numFmtId="168" xfId="0" applyFont="1" applyNumberFormat="1"/>
    <xf borderId="0" fillId="0" fontId="13" numFmtId="164" xfId="0" applyFont="1" applyNumberFormat="1"/>
    <xf borderId="5" fillId="0" fontId="7" numFmtId="164" xfId="0" applyBorder="1" applyFont="1" applyNumberFormat="1"/>
    <xf borderId="32" fillId="0" fontId="4" numFmtId="164" xfId="0" applyBorder="1" applyFont="1" applyNumberFormat="1"/>
    <xf borderId="10" fillId="0" fontId="4" numFmtId="164" xfId="0" applyBorder="1" applyFont="1" applyNumberFormat="1"/>
    <xf borderId="33" fillId="0" fontId="3" numFmtId="0" xfId="0" applyAlignment="1" applyBorder="1" applyFont="1">
      <alignment horizontal="center" vertical="center"/>
    </xf>
    <xf borderId="33" fillId="0" fontId="3" numFmtId="0" xfId="0" applyAlignment="1" applyBorder="1" applyFont="1">
      <alignment horizontal="left" vertical="center"/>
    </xf>
    <xf borderId="16" fillId="0" fontId="4" numFmtId="164" xfId="0" applyBorder="1" applyFont="1" applyNumberFormat="1"/>
    <xf borderId="33" fillId="0" fontId="4" numFmtId="164" xfId="0" applyBorder="1" applyFont="1" applyNumberFormat="1"/>
    <xf borderId="29" fillId="0" fontId="3" numFmtId="164" xfId="0" applyAlignment="1" applyBorder="1" applyFont="1" applyNumberFormat="1">
      <alignment horizontal="left" vertical="center"/>
    </xf>
    <xf borderId="33" fillId="0" fontId="3" numFmtId="164" xfId="0" applyAlignment="1" applyBorder="1" applyFont="1" applyNumberFormat="1">
      <alignment horizontal="left" vertical="center"/>
    </xf>
    <xf borderId="2" fillId="4" fontId="3" numFmtId="167" xfId="0" applyBorder="1" applyFont="1" applyNumberFormat="1"/>
    <xf borderId="27" fillId="5" fontId="21" numFmtId="168" xfId="0" applyAlignment="1" applyBorder="1" applyFont="1" applyNumberFormat="1">
      <alignment horizontal="right"/>
    </xf>
    <xf borderId="0" fillId="0" fontId="21" numFmtId="168" xfId="0" applyAlignment="1" applyFont="1" applyNumberFormat="1">
      <alignment horizontal="right"/>
    </xf>
    <xf borderId="0" fillId="0" fontId="21" numFmtId="168" xfId="0" applyAlignment="1" applyFont="1" applyNumberFormat="1">
      <alignment horizontal="left"/>
    </xf>
    <xf borderId="34" fillId="0" fontId="4" numFmtId="164" xfId="0" applyBorder="1" applyFont="1" applyNumberFormat="1"/>
    <xf borderId="1" fillId="0" fontId="14" numFmtId="164" xfId="0" applyAlignment="1" applyBorder="1" applyFont="1" applyNumberFormat="1">
      <alignment horizontal="right"/>
    </xf>
    <xf borderId="35" fillId="0" fontId="3" numFmtId="167" xfId="0" applyBorder="1" applyFont="1" applyNumberFormat="1"/>
    <xf borderId="36" fillId="4" fontId="3" numFmtId="167" xfId="0" applyBorder="1" applyFont="1" applyNumberFormat="1"/>
    <xf borderId="28" fillId="5" fontId="13" numFmtId="168" xfId="0" applyBorder="1" applyFont="1" applyNumberFormat="1"/>
    <xf borderId="1" fillId="0" fontId="10" numFmtId="168" xfId="0" applyBorder="1" applyFont="1" applyNumberFormat="1"/>
    <xf borderId="1" fillId="0" fontId="13" numFmtId="164" xfId="0" applyAlignment="1" applyBorder="1" applyFont="1" applyNumberFormat="1">
      <alignment horizontal="right"/>
    </xf>
    <xf borderId="1" fillId="0" fontId="19" numFmtId="164" xfId="0" applyAlignment="1" applyBorder="1" applyFont="1" applyNumberFormat="1">
      <alignment horizontal="right"/>
    </xf>
    <xf borderId="7" fillId="0" fontId="4" numFmtId="0" xfId="0" applyBorder="1" applyFont="1"/>
    <xf borderId="1" fillId="0" fontId="19" numFmtId="0" xfId="0" applyBorder="1" applyFont="1"/>
    <xf borderId="1" fillId="0" fontId="9" numFmtId="0" xfId="0" applyBorder="1" applyFont="1"/>
    <xf borderId="0" fillId="0" fontId="9" numFmtId="164" xfId="0" applyFont="1" applyNumberFormat="1"/>
    <xf borderId="4" fillId="0" fontId="3" numFmtId="167" xfId="0" applyBorder="1" applyFont="1" applyNumberFormat="1"/>
    <xf borderId="0" fillId="0" fontId="21" numFmtId="166" xfId="0" applyFont="1" applyNumberFormat="1"/>
    <xf borderId="29" fillId="0" fontId="7" numFmtId="164" xfId="0" applyBorder="1" applyFont="1" applyNumberFormat="1"/>
    <xf borderId="29" fillId="0" fontId="21" numFmtId="164" xfId="0" applyBorder="1" applyFont="1" applyNumberFormat="1"/>
    <xf borderId="33" fillId="0" fontId="21" numFmtId="164" xfId="0" applyBorder="1" applyFont="1" applyNumberFormat="1"/>
    <xf borderId="7" fillId="0" fontId="21" numFmtId="164" xfId="0" applyBorder="1" applyFont="1" applyNumberFormat="1"/>
    <xf borderId="0" fillId="0" fontId="21" numFmtId="164" xfId="0" applyFont="1" applyNumberFormat="1"/>
    <xf borderId="3" fillId="0" fontId="19" numFmtId="0" xfId="0" applyBorder="1" applyFont="1"/>
    <xf borderId="30" fillId="0" fontId="9" numFmtId="0" xfId="0" applyBorder="1" applyFont="1"/>
    <xf borderId="2" fillId="0" fontId="9" numFmtId="164" xfId="0" applyBorder="1" applyFont="1" applyNumberFormat="1"/>
    <xf borderId="30" fillId="0" fontId="9" numFmtId="164" xfId="0" applyBorder="1" applyFont="1" applyNumberFormat="1"/>
    <xf borderId="18" fillId="0" fontId="4" numFmtId="164" xfId="0" applyBorder="1" applyFont="1" applyNumberFormat="1"/>
    <xf borderId="23" fillId="0" fontId="4" numFmtId="164" xfId="0" applyBorder="1" applyFont="1" applyNumberFormat="1"/>
    <xf borderId="4" fillId="0" fontId="4" numFmtId="0" xfId="0" applyBorder="1" applyFont="1"/>
    <xf borderId="2" fillId="0" fontId="13" numFmtId="168" xfId="0" applyBorder="1" applyFont="1" applyNumberFormat="1"/>
    <xf borderId="2" fillId="5" fontId="13" numFmtId="168" xfId="0" applyBorder="1" applyFont="1" applyNumberFormat="1"/>
    <xf borderId="2" fillId="0" fontId="10" numFmtId="168" xfId="0" applyBorder="1" applyFont="1" applyNumberFormat="1"/>
    <xf borderId="27" fillId="5" fontId="14" numFmtId="168" xfId="0" applyBorder="1" applyFont="1" applyNumberFormat="1"/>
    <xf borderId="0" fillId="0" fontId="3" numFmtId="168" xfId="0" applyFont="1" applyNumberFormat="1"/>
    <xf borderId="0" fillId="0" fontId="10" numFmtId="0" xfId="0" applyAlignment="1" applyFont="1">
      <alignment horizontal="center" vertical="center"/>
    </xf>
    <xf borderId="37" fillId="0" fontId="4" numFmtId="164" xfId="0" applyBorder="1" applyFont="1" applyNumberFormat="1"/>
    <xf borderId="38" fillId="0" fontId="4" numFmtId="164" xfId="0" applyBorder="1" applyFont="1" applyNumberFormat="1"/>
    <xf borderId="2" fillId="6" fontId="3" numFmtId="167" xfId="0" applyBorder="1" applyFill="1" applyFont="1" applyNumberFormat="1"/>
    <xf borderId="0" fillId="0" fontId="4" numFmtId="0" xfId="0" applyAlignment="1" applyFont="1">
      <alignment horizontal="center"/>
    </xf>
    <xf borderId="7" fillId="0" fontId="4" numFmtId="164" xfId="0" applyBorder="1" applyFont="1" applyNumberFormat="1"/>
    <xf borderId="3" fillId="0" fontId="3" numFmtId="0" xfId="0" applyAlignment="1" applyBorder="1" applyFont="1">
      <alignment horizontal="center" vertical="center"/>
    </xf>
    <xf borderId="2" fillId="0" fontId="3" numFmtId="164" xfId="0" applyAlignment="1" applyBorder="1" applyFont="1" applyNumberFormat="1">
      <alignment horizontal="center" vertical="center"/>
    </xf>
    <xf borderId="30" fillId="0" fontId="3" numFmtId="164" xfId="0" applyAlignment="1" applyBorder="1" applyFont="1" applyNumberFormat="1">
      <alignment horizontal="center" vertical="center"/>
    </xf>
    <xf borderId="39" fillId="0" fontId="4" numFmtId="164" xfId="0" applyBorder="1" applyFont="1" applyNumberFormat="1"/>
    <xf borderId="2" fillId="0" fontId="4" numFmtId="164" xfId="0" applyBorder="1" applyFont="1" applyNumberFormat="1"/>
    <xf borderId="10" fillId="0" fontId="3" numFmtId="167" xfId="0" applyBorder="1" applyFont="1" applyNumberFormat="1"/>
    <xf borderId="40" fillId="0" fontId="3" numFmtId="167" xfId="0" applyBorder="1" applyFont="1" applyNumberFormat="1"/>
    <xf borderId="5" fillId="0" fontId="3" numFmtId="164" xfId="0" applyAlignment="1" applyBorder="1" applyFont="1" applyNumberFormat="1">
      <alignment horizontal="center" vertical="center"/>
    </xf>
    <xf borderId="1" fillId="0" fontId="3" numFmtId="164" xfId="0" applyAlignment="1" applyBorder="1" applyFont="1" applyNumberFormat="1">
      <alignment horizontal="center" vertical="center"/>
    </xf>
    <xf borderId="28" fillId="5" fontId="14" numFmtId="168" xfId="0" applyBorder="1" applyFont="1" applyNumberFormat="1"/>
    <xf borderId="1" fillId="0" fontId="14" numFmtId="168" xfId="0" applyBorder="1" applyFont="1" applyNumberFormat="1"/>
    <xf borderId="30" fillId="0" fontId="3" numFmtId="0" xfId="0" applyAlignment="1" applyBorder="1" applyFont="1">
      <alignment horizontal="center" vertical="center"/>
    </xf>
    <xf borderId="7" fillId="0" fontId="3" numFmtId="164" xfId="0" applyAlignment="1" applyBorder="1" applyFont="1" applyNumberFormat="1">
      <alignment horizontal="center" vertical="center"/>
    </xf>
    <xf borderId="0" fillId="0" fontId="3" numFmtId="164" xfId="0" applyAlignment="1" applyFont="1" applyNumberFormat="1">
      <alignment horizontal="center" vertical="center"/>
    </xf>
    <xf borderId="14" fillId="0" fontId="3" numFmtId="167" xfId="0" applyBorder="1" applyFont="1" applyNumberFormat="1"/>
    <xf borderId="23" fillId="0" fontId="3" numFmtId="167" xfId="0" applyBorder="1" applyFont="1" applyNumberFormat="1"/>
    <xf borderId="1" fillId="0" fontId="3" numFmtId="168" xfId="0" applyBorder="1" applyFont="1" applyNumberFormat="1"/>
    <xf borderId="8" fillId="0" fontId="4" numFmtId="164" xfId="0" applyBorder="1" applyFont="1" applyNumberFormat="1"/>
    <xf borderId="1" fillId="0" fontId="4" numFmtId="164" xfId="0" applyBorder="1" applyFont="1" applyNumberFormat="1"/>
    <xf borderId="41" fillId="0" fontId="4" numFmtId="164" xfId="0" applyBorder="1" applyFont="1" applyNumberFormat="1"/>
    <xf borderId="5" fillId="0" fontId="4" numFmtId="164" xfId="0" applyBorder="1" applyFont="1" applyNumberFormat="1"/>
    <xf borderId="14" fillId="0" fontId="24" numFmtId="167" xfId="0" applyBorder="1" applyFont="1" applyNumberFormat="1"/>
    <xf borderId="1" fillId="0" fontId="25" numFmtId="164" xfId="0" applyAlignment="1" applyBorder="1" applyFont="1" applyNumberFormat="1">
      <alignment horizontal="right"/>
    </xf>
    <xf borderId="4" fillId="0" fontId="3" numFmtId="164" xfId="0" applyAlignment="1" applyBorder="1" applyFont="1" applyNumberFormat="1">
      <alignment horizontal="right" vertical="bottom"/>
    </xf>
    <xf borderId="26" fillId="0" fontId="3" numFmtId="164" xfId="0" applyAlignment="1" applyBorder="1" applyFont="1" applyNumberFormat="1">
      <alignment horizontal="right" vertical="bottom"/>
    </xf>
    <xf borderId="0" fillId="0" fontId="4" numFmtId="0" xfId="0" applyAlignment="1" applyFont="1">
      <alignment readingOrder="0"/>
    </xf>
    <xf borderId="4" fillId="0" fontId="3" numFmtId="167" xfId="0" applyAlignment="1" applyBorder="1" applyFont="1" applyNumberFormat="1">
      <alignment readingOrder="0"/>
    </xf>
    <xf borderId="0" fillId="0" fontId="3" numFmtId="167" xfId="0" applyAlignment="1" applyFont="1" applyNumberFormat="1">
      <alignment readingOrder="0"/>
    </xf>
    <xf borderId="10" fillId="0" fontId="10" numFmtId="167" xfId="0" applyBorder="1" applyFont="1" applyNumberFormat="1"/>
    <xf borderId="12" fillId="0" fontId="10" numFmtId="167" xfId="0" applyBorder="1" applyFont="1" applyNumberFormat="1"/>
    <xf borderId="14" fillId="0" fontId="10" numFmtId="167" xfId="0" applyBorder="1" applyFont="1" applyNumberFormat="1"/>
    <xf borderId="8" fillId="0" fontId="3" numFmtId="167" xfId="0" applyBorder="1" applyFont="1" applyNumberFormat="1"/>
    <xf borderId="1" fillId="0" fontId="3" numFmtId="167" xfId="0" applyBorder="1" applyFont="1" applyNumberFormat="1"/>
    <xf borderId="19" fillId="0" fontId="10" numFmtId="167" xfId="0" applyBorder="1" applyFont="1" applyNumberFormat="1"/>
    <xf borderId="12" fillId="0" fontId="3" numFmtId="167" xfId="0" applyBorder="1" applyFont="1" applyNumberFormat="1"/>
    <xf borderId="4" fillId="0" fontId="3" numFmtId="167" xfId="0" applyAlignment="1" applyBorder="1" applyFont="1" applyNumberFormat="1">
      <alignment vertical="bottom"/>
    </xf>
    <xf borderId="4" fillId="0" fontId="3" numFmtId="167" xfId="0" applyAlignment="1" applyBorder="1" applyFont="1" applyNumberFormat="1">
      <alignment horizontal="right" vertical="bottom"/>
    </xf>
    <xf borderId="14" fillId="0" fontId="11" numFmtId="167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3.0" ySplit="1.0" topLeftCell="D2" activePane="bottomRight" state="frozen"/>
      <selection activeCell="D1" sqref="D1" pane="topRight"/>
      <selection activeCell="A2" sqref="A2" pane="bottomLeft"/>
      <selection activeCell="D2" sqref="D2" pane="bottomRight"/>
    </sheetView>
  </sheetViews>
  <sheetFormatPr customHeight="1" defaultColWidth="14.43" defaultRowHeight="15.0"/>
  <cols>
    <col customWidth="1" min="1" max="1" width="18.29"/>
    <col customWidth="1" min="2" max="2" width="45.29"/>
    <col customWidth="1" min="3" max="3" width="15.0"/>
    <col customWidth="1" min="4" max="4" width="12.43"/>
    <col customWidth="1" min="5" max="5" width="13.57"/>
    <col customWidth="1" min="6" max="7" width="13.29"/>
    <col customWidth="1" min="8" max="8" width="12.29"/>
    <col customWidth="1" min="9" max="10" width="13.57"/>
    <col customWidth="1" min="11" max="12" width="13.86"/>
    <col customWidth="1" min="13" max="13" width="15.0"/>
    <col customWidth="1" min="14" max="14" width="13.71"/>
    <col customWidth="1" min="15" max="15" width="15.29"/>
    <col customWidth="1" min="16" max="16" width="13.57"/>
    <col customWidth="1" min="17" max="17" width="16.43"/>
    <col customWidth="1" min="18" max="18" width="15.0"/>
    <col customWidth="1" min="19" max="19" width="15.29"/>
    <col customWidth="1" min="20" max="21" width="13.86"/>
    <col customWidth="1" min="22" max="22" width="12.57"/>
    <col customWidth="1" min="23" max="23" width="13.43"/>
    <col customWidth="1" min="24" max="24" width="12.71"/>
    <col customWidth="1" min="25" max="25" width="13.86"/>
    <col customWidth="1" min="26" max="26" width="12.86"/>
    <col customWidth="1" min="27" max="27" width="14.86"/>
    <col customWidth="1" min="28" max="28" width="13.71"/>
    <col customWidth="1" min="29" max="29" width="13.86"/>
    <col customWidth="1" min="30" max="30" width="13.43"/>
    <col customWidth="1" min="31" max="32" width="13.57"/>
    <col customWidth="1" min="33" max="33" width="13.86"/>
    <col customWidth="1" min="34" max="34" width="18.14"/>
    <col customWidth="1" min="35" max="36" width="18.43"/>
    <col customWidth="1" min="37" max="37" width="16.86"/>
    <col customWidth="1" min="38" max="38" width="13.57"/>
    <col customWidth="1" min="39" max="39" width="13.43"/>
    <col customWidth="1" min="40" max="40" width="17.29"/>
    <col customWidth="1" min="41" max="41" width="16.71"/>
    <col customWidth="1" min="42" max="42" width="17.57"/>
    <col customWidth="1" min="43" max="43" width="17.29"/>
    <col customWidth="1" min="44" max="44" width="13.71"/>
    <col customWidth="1" min="45" max="45" width="13.57"/>
    <col customWidth="1" min="46" max="62" width="10.71"/>
  </cols>
  <sheetData>
    <row r="1">
      <c r="A1" s="1"/>
      <c r="B1" s="2"/>
      <c r="C1" s="3" t="s">
        <v>0</v>
      </c>
      <c r="D1" s="4" t="s">
        <v>1</v>
      </c>
      <c r="E1" s="4" t="s">
        <v>2</v>
      </c>
      <c r="F1" s="4" t="s">
        <v>3</v>
      </c>
      <c r="G1" s="4" t="s">
        <v>4</v>
      </c>
      <c r="H1" s="4" t="s">
        <v>5</v>
      </c>
      <c r="I1" s="4" t="s">
        <v>6</v>
      </c>
      <c r="J1" s="4" t="s">
        <v>7</v>
      </c>
      <c r="K1" s="4" t="s">
        <v>8</v>
      </c>
      <c r="L1" s="4" t="s">
        <v>9</v>
      </c>
      <c r="M1" s="4" t="s">
        <v>10</v>
      </c>
      <c r="N1" s="4" t="s">
        <v>11</v>
      </c>
      <c r="O1" s="4" t="s">
        <v>12</v>
      </c>
      <c r="P1" s="4" t="s">
        <v>13</v>
      </c>
      <c r="Q1" s="4" t="s">
        <v>14</v>
      </c>
      <c r="R1" s="4" t="s">
        <v>15</v>
      </c>
      <c r="S1" s="4" t="s">
        <v>16</v>
      </c>
      <c r="T1" s="4" t="s">
        <v>17</v>
      </c>
      <c r="U1" s="5" t="s">
        <v>18</v>
      </c>
      <c r="V1" s="4" t="s">
        <v>19</v>
      </c>
      <c r="W1" s="4" t="s">
        <v>20</v>
      </c>
      <c r="X1" s="4" t="s">
        <v>21</v>
      </c>
      <c r="Y1" s="4" t="s">
        <v>22</v>
      </c>
      <c r="Z1" s="4" t="s">
        <v>23</v>
      </c>
      <c r="AA1" s="4" t="s">
        <v>24</v>
      </c>
      <c r="AB1" s="4" t="s">
        <v>25</v>
      </c>
      <c r="AC1" s="6" t="s">
        <v>26</v>
      </c>
      <c r="AD1" s="4" t="s">
        <v>27</v>
      </c>
      <c r="AE1" s="4" t="s">
        <v>28</v>
      </c>
      <c r="AF1" s="4" t="s">
        <v>29</v>
      </c>
      <c r="AG1" s="4" t="s">
        <v>30</v>
      </c>
      <c r="AH1" s="4" t="s">
        <v>31</v>
      </c>
      <c r="AI1" s="4" t="s">
        <v>32</v>
      </c>
      <c r="AJ1" s="4" t="s">
        <v>33</v>
      </c>
      <c r="AK1" s="4" t="s">
        <v>34</v>
      </c>
      <c r="AL1" s="4" t="s">
        <v>35</v>
      </c>
      <c r="AM1" s="4" t="s">
        <v>36</v>
      </c>
      <c r="AN1" s="4" t="s">
        <v>37</v>
      </c>
      <c r="AO1" s="4" t="s">
        <v>38</v>
      </c>
      <c r="AP1" s="4" t="s">
        <v>39</v>
      </c>
      <c r="AR1" s="7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</row>
    <row r="2">
      <c r="A2" s="9">
        <v>3110.0</v>
      </c>
      <c r="B2" s="10" t="s">
        <v>40</v>
      </c>
      <c r="C2" s="11">
        <f t="shared" ref="C2:C20" si="1">SUM(D2:AP2)</f>
        <v>67250</v>
      </c>
      <c r="D2" s="12">
        <v>1250.0</v>
      </c>
      <c r="E2" s="13"/>
      <c r="F2" s="14"/>
      <c r="G2" s="15">
        <v>1000.0</v>
      </c>
      <c r="H2" s="16"/>
      <c r="I2" s="16"/>
      <c r="J2" s="15">
        <v>2000.0</v>
      </c>
      <c r="K2" s="16"/>
      <c r="L2" s="16"/>
      <c r="M2" s="16"/>
      <c r="N2" s="16"/>
      <c r="O2" s="16"/>
      <c r="P2" s="17"/>
      <c r="Q2" s="18"/>
      <c r="R2" s="16"/>
      <c r="S2" s="19">
        <v>1500.0</v>
      </c>
      <c r="T2" s="18"/>
      <c r="U2" s="17"/>
      <c r="V2" s="16"/>
      <c r="W2" s="16"/>
      <c r="X2" s="15">
        <v>7500.0</v>
      </c>
      <c r="Y2" s="16"/>
      <c r="Z2" s="16"/>
      <c r="AA2" s="16"/>
      <c r="AB2" s="16"/>
      <c r="AC2" s="17"/>
      <c r="AD2" s="16"/>
      <c r="AE2" s="16"/>
      <c r="AF2" s="15">
        <v>30000.0</v>
      </c>
      <c r="AG2" s="16"/>
      <c r="AH2" s="20"/>
      <c r="AI2" s="21">
        <v>6000.0</v>
      </c>
      <c r="AJ2" s="20"/>
      <c r="AK2" s="21">
        <v>3000.0</v>
      </c>
      <c r="AL2" s="20"/>
      <c r="AM2" s="21">
        <v>15000.0</v>
      </c>
      <c r="AN2" s="20"/>
      <c r="AO2" s="18"/>
      <c r="AP2" s="16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</row>
    <row r="3">
      <c r="A3" s="9">
        <v>3120.0</v>
      </c>
      <c r="B3" s="10" t="s">
        <v>41</v>
      </c>
      <c r="C3" s="4">
        <f t="shared" si="1"/>
        <v>8000</v>
      </c>
      <c r="D3" s="22"/>
      <c r="E3" s="23"/>
      <c r="F3" s="14"/>
      <c r="G3" s="16"/>
      <c r="H3" s="16"/>
      <c r="I3" s="16"/>
      <c r="J3" s="16"/>
      <c r="K3" s="16"/>
      <c r="L3" s="16"/>
      <c r="M3" s="16"/>
      <c r="N3" s="16"/>
      <c r="O3" s="16"/>
      <c r="P3" s="17"/>
      <c r="Q3" s="18"/>
      <c r="R3" s="16"/>
      <c r="S3" s="20"/>
      <c r="T3" s="18"/>
      <c r="U3" s="17"/>
      <c r="V3" s="16"/>
      <c r="W3" s="16"/>
      <c r="X3" s="15">
        <v>8000.0</v>
      </c>
      <c r="Y3" s="16"/>
      <c r="Z3" s="16"/>
      <c r="AA3" s="16"/>
      <c r="AB3" s="16"/>
      <c r="AC3" s="17"/>
      <c r="AD3" s="16"/>
      <c r="AE3" s="16"/>
      <c r="AF3" s="16"/>
      <c r="AG3" s="16"/>
      <c r="AH3" s="20"/>
      <c r="AI3" s="18"/>
      <c r="AJ3" s="20"/>
      <c r="AK3" s="18"/>
      <c r="AL3" s="20"/>
      <c r="AM3" s="18"/>
      <c r="AN3" s="20"/>
      <c r="AO3" s="18"/>
      <c r="AP3" s="16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</row>
    <row r="4">
      <c r="A4" s="9">
        <v>3400.0</v>
      </c>
      <c r="B4" s="10" t="s">
        <v>42</v>
      </c>
      <c r="C4" s="4">
        <f t="shared" si="1"/>
        <v>2125000</v>
      </c>
      <c r="D4" s="22"/>
      <c r="E4" s="23"/>
      <c r="F4" s="14"/>
      <c r="G4" s="16"/>
      <c r="H4" s="16"/>
      <c r="I4" s="16"/>
      <c r="J4" s="16"/>
      <c r="K4" s="16"/>
      <c r="L4" s="16"/>
      <c r="M4" s="16"/>
      <c r="N4" s="16"/>
      <c r="O4" s="16"/>
      <c r="P4" s="24">
        <v>2125000.0</v>
      </c>
      <c r="Q4" s="18"/>
      <c r="R4" s="16"/>
      <c r="S4" s="20"/>
      <c r="T4" s="25"/>
      <c r="U4" s="17"/>
      <c r="V4" s="16"/>
      <c r="W4" s="16"/>
      <c r="X4" s="16"/>
      <c r="Y4" s="16"/>
      <c r="Z4" s="16"/>
      <c r="AA4" s="16"/>
      <c r="AB4" s="16"/>
      <c r="AC4" s="17"/>
      <c r="AD4" s="16"/>
      <c r="AE4" s="16"/>
      <c r="AF4" s="16"/>
      <c r="AG4" s="16"/>
      <c r="AH4" s="20"/>
      <c r="AI4" s="18"/>
      <c r="AJ4" s="20"/>
      <c r="AK4" s="18"/>
      <c r="AL4" s="20"/>
      <c r="AM4" s="18"/>
      <c r="AN4" s="20"/>
      <c r="AO4" s="18"/>
      <c r="AP4" s="16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</row>
    <row r="5">
      <c r="A5" s="9">
        <v>3440.0</v>
      </c>
      <c r="B5" s="10" t="s">
        <v>43</v>
      </c>
      <c r="C5" s="4">
        <f t="shared" si="1"/>
        <v>768000</v>
      </c>
      <c r="D5" s="22"/>
      <c r="E5" s="23"/>
      <c r="F5" s="14"/>
      <c r="G5" s="16"/>
      <c r="H5" s="15">
        <v>8000.0</v>
      </c>
      <c r="I5" s="16"/>
      <c r="J5" s="16"/>
      <c r="K5" s="16"/>
      <c r="L5" s="16"/>
      <c r="M5" s="16"/>
      <c r="N5" s="16"/>
      <c r="O5" s="16"/>
      <c r="P5" s="24">
        <v>700000.0</v>
      </c>
      <c r="Q5" s="21">
        <v>20000.0</v>
      </c>
      <c r="R5" s="16"/>
      <c r="S5" s="20"/>
      <c r="T5" s="18"/>
      <c r="U5" s="17"/>
      <c r="V5" s="16"/>
      <c r="W5" s="16"/>
      <c r="X5" s="16"/>
      <c r="Y5" s="16"/>
      <c r="Z5" s="16"/>
      <c r="AA5" s="16"/>
      <c r="AB5" s="16"/>
      <c r="AC5" s="17"/>
      <c r="AD5" s="16"/>
      <c r="AE5" s="16"/>
      <c r="AF5" s="15">
        <v>40000.0</v>
      </c>
      <c r="AG5" s="16"/>
      <c r="AH5" s="20"/>
      <c r="AI5" s="18"/>
      <c r="AJ5" s="20"/>
      <c r="AK5" s="18"/>
      <c r="AL5" s="20"/>
      <c r="AM5" s="18"/>
      <c r="AN5" s="20"/>
      <c r="AO5" s="18"/>
      <c r="AP5" s="16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</row>
    <row r="6">
      <c r="A6" s="9">
        <v>3450.0</v>
      </c>
      <c r="B6" s="10" t="s">
        <v>44</v>
      </c>
      <c r="C6" s="4">
        <f t="shared" si="1"/>
        <v>650000</v>
      </c>
      <c r="D6" s="22"/>
      <c r="E6" s="17"/>
      <c r="F6" s="14"/>
      <c r="G6" s="16"/>
      <c r="H6" s="16"/>
      <c r="I6" s="16"/>
      <c r="J6" s="16"/>
      <c r="K6" s="16"/>
      <c r="L6" s="16"/>
      <c r="M6" s="16"/>
      <c r="N6" s="16"/>
      <c r="O6" s="16"/>
      <c r="P6" s="24">
        <v>650000.0</v>
      </c>
      <c r="Q6" s="18"/>
      <c r="R6" s="16"/>
      <c r="S6" s="20"/>
      <c r="T6" s="18"/>
      <c r="U6" s="17"/>
      <c r="V6" s="16"/>
      <c r="W6" s="16"/>
      <c r="X6" s="16"/>
      <c r="Y6" s="16"/>
      <c r="Z6" s="16"/>
      <c r="AA6" s="16"/>
      <c r="AB6" s="16"/>
      <c r="AC6" s="17"/>
      <c r="AD6" s="16"/>
      <c r="AE6" s="16"/>
      <c r="AF6" s="16"/>
      <c r="AG6" s="16"/>
      <c r="AH6" s="20"/>
      <c r="AI6" s="18"/>
      <c r="AJ6" s="20"/>
      <c r="AK6" s="18"/>
      <c r="AL6" s="20"/>
      <c r="AM6" s="18"/>
      <c r="AN6" s="26"/>
      <c r="AO6" s="18"/>
      <c r="AP6" s="16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</row>
    <row r="7">
      <c r="A7" s="9">
        <v>3480.0</v>
      </c>
      <c r="B7" s="10" t="s">
        <v>45</v>
      </c>
      <c r="C7" s="4">
        <f t="shared" si="1"/>
        <v>-680000</v>
      </c>
      <c r="D7" s="27">
        <v>0.0</v>
      </c>
      <c r="E7" s="28">
        <v>87300.0</v>
      </c>
      <c r="F7" s="29">
        <v>0.0</v>
      </c>
      <c r="G7" s="15">
        <v>20000.0</v>
      </c>
      <c r="H7" s="15">
        <v>10000.0</v>
      </c>
      <c r="I7" s="15">
        <v>25000.0</v>
      </c>
      <c r="J7" s="15">
        <v>36000.0</v>
      </c>
      <c r="K7" s="15">
        <v>17623.0</v>
      </c>
      <c r="L7" s="15">
        <v>100000.0</v>
      </c>
      <c r="M7" s="15">
        <v>93000.0</v>
      </c>
      <c r="N7" s="15">
        <v>94000.0</v>
      </c>
      <c r="O7" s="16"/>
      <c r="P7" s="24">
        <v>-1907667.0</v>
      </c>
      <c r="Q7" s="21">
        <v>100000.0</v>
      </c>
      <c r="R7" s="15">
        <v>45360.0</v>
      </c>
      <c r="S7" s="20"/>
      <c r="T7" s="21">
        <v>0.0</v>
      </c>
      <c r="U7" s="17"/>
      <c r="V7" s="16"/>
      <c r="W7" s="16"/>
      <c r="X7" s="16"/>
      <c r="Y7" s="15">
        <v>120000.0</v>
      </c>
      <c r="Z7" s="16"/>
      <c r="AA7" s="16"/>
      <c r="AB7" s="15">
        <v>0.0</v>
      </c>
      <c r="AC7" s="30">
        <v>62000.0</v>
      </c>
      <c r="AD7" s="15">
        <v>82800.0</v>
      </c>
      <c r="AE7" s="15">
        <v>7500.0</v>
      </c>
      <c r="AF7" s="15">
        <v>69000.0</v>
      </c>
      <c r="AG7" s="15">
        <v>0.0</v>
      </c>
      <c r="AH7" s="20"/>
      <c r="AI7" s="21">
        <v>39670.0</v>
      </c>
      <c r="AJ7" s="19">
        <v>10752.0</v>
      </c>
      <c r="AK7" s="21">
        <v>0.0</v>
      </c>
      <c r="AL7" s="19">
        <v>100000.0</v>
      </c>
      <c r="AM7" s="21">
        <v>0.0</v>
      </c>
      <c r="AN7" s="19">
        <v>7662.0</v>
      </c>
      <c r="AO7" s="18"/>
      <c r="AP7" s="15">
        <v>100000.0</v>
      </c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</row>
    <row r="8">
      <c r="A8" s="9">
        <v>3490.0</v>
      </c>
      <c r="B8" s="10" t="s">
        <v>46</v>
      </c>
      <c r="C8" s="4">
        <f t="shared" si="1"/>
        <v>1600165</v>
      </c>
      <c r="D8" s="22"/>
      <c r="E8" s="28">
        <v>39690.0</v>
      </c>
      <c r="F8" s="31">
        <v>44000.0</v>
      </c>
      <c r="G8" s="16"/>
      <c r="H8" s="16"/>
      <c r="I8" s="15">
        <v>10000.0</v>
      </c>
      <c r="J8" s="16"/>
      <c r="K8" s="16"/>
      <c r="L8" s="15">
        <v>176475.0</v>
      </c>
      <c r="M8" s="15">
        <v>30000.0</v>
      </c>
      <c r="N8" s="15">
        <v>400000.0</v>
      </c>
      <c r="O8" s="16"/>
      <c r="P8" s="24">
        <v>25000.0</v>
      </c>
      <c r="Q8" s="21">
        <v>130000.0</v>
      </c>
      <c r="R8" s="16"/>
      <c r="S8" s="20"/>
      <c r="T8" s="18"/>
      <c r="U8" s="17"/>
      <c r="V8" s="16"/>
      <c r="W8" s="15">
        <v>292000.0</v>
      </c>
      <c r="X8" s="16"/>
      <c r="Y8" s="16"/>
      <c r="Z8" s="32">
        <v>113000.0</v>
      </c>
      <c r="AA8" s="16"/>
      <c r="AB8" s="16"/>
      <c r="AC8" s="30">
        <v>20000.0</v>
      </c>
      <c r="AD8" s="16"/>
      <c r="AE8" s="16"/>
      <c r="AF8" s="16"/>
      <c r="AG8" s="16"/>
      <c r="AH8" s="19">
        <v>200000.0</v>
      </c>
      <c r="AI8" s="18"/>
      <c r="AJ8" s="20"/>
      <c r="AK8" s="18"/>
      <c r="AL8" s="33">
        <v>120000.0</v>
      </c>
      <c r="AM8" s="18"/>
      <c r="AN8" s="20"/>
      <c r="AO8" s="18"/>
      <c r="AP8" s="16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</row>
    <row r="9">
      <c r="A9" s="9">
        <v>3610.0</v>
      </c>
      <c r="B9" s="10" t="s">
        <v>47</v>
      </c>
      <c r="C9" s="4">
        <f t="shared" si="1"/>
        <v>610000</v>
      </c>
      <c r="D9" s="22"/>
      <c r="E9" s="23"/>
      <c r="F9" s="14"/>
      <c r="G9" s="16"/>
      <c r="H9" s="16"/>
      <c r="I9" s="16"/>
      <c r="J9" s="16"/>
      <c r="K9" s="16"/>
      <c r="L9" s="16"/>
      <c r="M9" s="16"/>
      <c r="N9" s="16"/>
      <c r="O9" s="16"/>
      <c r="P9" s="34"/>
      <c r="Q9" s="18"/>
      <c r="R9" s="16"/>
      <c r="S9" s="20"/>
      <c r="T9" s="18"/>
      <c r="U9" s="17"/>
      <c r="V9" s="16"/>
      <c r="W9" s="16"/>
      <c r="X9" s="16"/>
      <c r="Y9" s="16"/>
      <c r="Z9" s="15">
        <v>260000.0</v>
      </c>
      <c r="AA9" s="16"/>
      <c r="AB9" s="16"/>
      <c r="AC9" s="17"/>
      <c r="AD9" s="16"/>
      <c r="AE9" s="16"/>
      <c r="AF9" s="16"/>
      <c r="AG9" s="16"/>
      <c r="AH9" s="19">
        <v>350000.0</v>
      </c>
      <c r="AI9" s="18"/>
      <c r="AJ9" s="20"/>
      <c r="AK9" s="18"/>
      <c r="AL9" s="20"/>
      <c r="AM9" s="18"/>
      <c r="AN9" s="20"/>
      <c r="AO9" s="18"/>
      <c r="AP9" s="16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</row>
    <row r="10">
      <c r="A10" s="9">
        <v>3630.0</v>
      </c>
      <c r="B10" s="10" t="s">
        <v>48</v>
      </c>
      <c r="C10" s="4">
        <f t="shared" si="1"/>
        <v>0</v>
      </c>
      <c r="D10" s="22"/>
      <c r="E10" s="23"/>
      <c r="F10" s="14"/>
      <c r="G10" s="16"/>
      <c r="H10" s="16"/>
      <c r="I10" s="16"/>
      <c r="J10" s="16"/>
      <c r="K10" s="16"/>
      <c r="L10" s="16"/>
      <c r="M10" s="16"/>
      <c r="N10" s="16"/>
      <c r="O10" s="16"/>
      <c r="P10" s="34"/>
      <c r="Q10" s="18"/>
      <c r="R10" s="16"/>
      <c r="S10" s="20"/>
      <c r="T10" s="18"/>
      <c r="U10" s="17"/>
      <c r="V10" s="16"/>
      <c r="W10" s="16"/>
      <c r="X10" s="16"/>
      <c r="Y10" s="16"/>
      <c r="Z10" s="16"/>
      <c r="AA10" s="16"/>
      <c r="AB10" s="16"/>
      <c r="AC10" s="17"/>
      <c r="AD10" s="16"/>
      <c r="AE10" s="16"/>
      <c r="AF10" s="16"/>
      <c r="AG10" s="16"/>
      <c r="AH10" s="20"/>
      <c r="AI10" s="18"/>
      <c r="AJ10" s="20"/>
      <c r="AK10" s="18"/>
      <c r="AL10" s="20"/>
      <c r="AM10" s="18"/>
      <c r="AN10" s="20"/>
      <c r="AO10" s="18"/>
      <c r="AP10" s="16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</row>
    <row r="11">
      <c r="A11" s="9">
        <v>3900.0</v>
      </c>
      <c r="B11" s="10" t="s">
        <v>49</v>
      </c>
      <c r="C11" s="4">
        <f t="shared" si="1"/>
        <v>0</v>
      </c>
      <c r="D11" s="35"/>
      <c r="E11" s="23"/>
      <c r="F11" s="14"/>
      <c r="G11" s="16"/>
      <c r="H11" s="16"/>
      <c r="I11" s="16"/>
      <c r="J11" s="16"/>
      <c r="K11" s="16"/>
      <c r="L11" s="16"/>
      <c r="M11" s="16"/>
      <c r="N11" s="16"/>
      <c r="O11" s="16"/>
      <c r="P11" s="34"/>
      <c r="Q11" s="18"/>
      <c r="R11" s="16"/>
      <c r="S11" s="20"/>
      <c r="T11" s="18"/>
      <c r="U11" s="17"/>
      <c r="V11" s="16"/>
      <c r="W11" s="16"/>
      <c r="X11" s="16"/>
      <c r="Y11" s="16"/>
      <c r="Z11" s="16"/>
      <c r="AA11" s="16"/>
      <c r="AB11" s="16"/>
      <c r="AC11" s="17"/>
      <c r="AD11" s="16"/>
      <c r="AE11" s="16"/>
      <c r="AF11" s="16"/>
      <c r="AG11" s="16"/>
      <c r="AH11" s="20"/>
      <c r="AI11" s="18"/>
      <c r="AJ11" s="20"/>
      <c r="AK11" s="18"/>
      <c r="AL11" s="20"/>
      <c r="AM11" s="18"/>
      <c r="AN11" s="20"/>
      <c r="AO11" s="18"/>
      <c r="AP11" s="16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</row>
    <row r="12">
      <c r="A12" s="9">
        <v>3910.0</v>
      </c>
      <c r="B12" s="10" t="s">
        <v>50</v>
      </c>
      <c r="C12" s="4">
        <f t="shared" si="1"/>
        <v>650000</v>
      </c>
      <c r="D12" s="22"/>
      <c r="E12" s="17"/>
      <c r="F12" s="14"/>
      <c r="G12" s="16"/>
      <c r="H12" s="16"/>
      <c r="I12" s="16"/>
      <c r="J12" s="16"/>
      <c r="K12" s="16"/>
      <c r="L12" s="16"/>
      <c r="M12" s="16"/>
      <c r="N12" s="16"/>
      <c r="O12" s="16"/>
      <c r="P12" s="24">
        <v>650000.0</v>
      </c>
      <c r="Q12" s="18"/>
      <c r="R12" s="16"/>
      <c r="S12" s="20"/>
      <c r="T12" s="18"/>
      <c r="U12" s="17"/>
      <c r="V12" s="16"/>
      <c r="W12" s="16"/>
      <c r="X12" s="16"/>
      <c r="Y12" s="16"/>
      <c r="Z12" s="16"/>
      <c r="AA12" s="16"/>
      <c r="AB12" s="16"/>
      <c r="AC12" s="17"/>
      <c r="AD12" s="16"/>
      <c r="AE12" s="16"/>
      <c r="AF12" s="16"/>
      <c r="AG12" s="16"/>
      <c r="AH12" s="20"/>
      <c r="AI12" s="18"/>
      <c r="AJ12" s="20"/>
      <c r="AK12" s="18"/>
      <c r="AL12" s="20"/>
      <c r="AM12" s="18"/>
      <c r="AN12" s="26"/>
      <c r="AO12" s="18"/>
      <c r="AP12" s="16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</row>
    <row r="13">
      <c r="A13" s="9">
        <v>3920.0</v>
      </c>
      <c r="B13" s="10" t="s">
        <v>51</v>
      </c>
      <c r="C13" s="4">
        <f t="shared" si="1"/>
        <v>2262577</v>
      </c>
      <c r="D13" s="27">
        <v>9000.0</v>
      </c>
      <c r="E13" s="36">
        <v>70300.0</v>
      </c>
      <c r="F13" s="31">
        <v>50000.0</v>
      </c>
      <c r="G13" s="15">
        <v>18860.0</v>
      </c>
      <c r="H13" s="15">
        <v>5000.0</v>
      </c>
      <c r="I13" s="15">
        <v>36000.0</v>
      </c>
      <c r="J13" s="15">
        <v>5000.0</v>
      </c>
      <c r="K13" s="15">
        <v>18000.0</v>
      </c>
      <c r="L13" s="15">
        <v>498000.0</v>
      </c>
      <c r="M13" s="15">
        <v>15000.0</v>
      </c>
      <c r="N13" s="15">
        <v>30000.0</v>
      </c>
      <c r="O13" s="15">
        <v>300000.0</v>
      </c>
      <c r="P13" s="34"/>
      <c r="Q13" s="21">
        <v>132250.0</v>
      </c>
      <c r="R13" s="15">
        <v>90000.0</v>
      </c>
      <c r="S13" s="19">
        <v>3000.0</v>
      </c>
      <c r="T13" s="21">
        <v>10000.0</v>
      </c>
      <c r="U13" s="17"/>
      <c r="V13" s="15">
        <v>924.0</v>
      </c>
      <c r="W13" s="16"/>
      <c r="X13" s="15">
        <v>10000.0</v>
      </c>
      <c r="Y13" s="15">
        <v>92000.0</v>
      </c>
      <c r="Z13" s="16"/>
      <c r="AA13" s="15">
        <v>2000.0</v>
      </c>
      <c r="AB13" s="15">
        <v>2500.0</v>
      </c>
      <c r="AC13" s="30">
        <v>95200.0</v>
      </c>
      <c r="AD13" s="15">
        <v>117693.0</v>
      </c>
      <c r="AE13" s="16"/>
      <c r="AF13" s="15">
        <v>50000.0</v>
      </c>
      <c r="AG13" s="15">
        <v>13150.0</v>
      </c>
      <c r="AH13" s="20"/>
      <c r="AI13" s="21">
        <v>15000.0</v>
      </c>
      <c r="AJ13" s="19">
        <v>4000.0</v>
      </c>
      <c r="AK13" s="21">
        <v>15500.0</v>
      </c>
      <c r="AL13" s="19">
        <v>345000.0</v>
      </c>
      <c r="AM13" s="21">
        <v>15000.0</v>
      </c>
      <c r="AN13" s="19">
        <v>13800.0</v>
      </c>
      <c r="AO13" s="18"/>
      <c r="AP13" s="15">
        <v>180400.0</v>
      </c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</row>
    <row r="14">
      <c r="A14" s="9">
        <v>3940.0</v>
      </c>
      <c r="B14" s="10" t="s">
        <v>52</v>
      </c>
      <c r="C14" s="4">
        <f t="shared" si="1"/>
        <v>101360</v>
      </c>
      <c r="D14" s="22"/>
      <c r="E14" s="23"/>
      <c r="F14" s="14"/>
      <c r="G14" s="16"/>
      <c r="H14" s="16"/>
      <c r="I14" s="16"/>
      <c r="J14" s="15">
        <v>40000.0</v>
      </c>
      <c r="K14" s="16"/>
      <c r="L14" s="16"/>
      <c r="M14" s="16"/>
      <c r="N14" s="16"/>
      <c r="O14" s="16"/>
      <c r="P14" s="34"/>
      <c r="Q14" s="18"/>
      <c r="R14" s="16"/>
      <c r="S14" s="20"/>
      <c r="T14" s="18"/>
      <c r="U14" s="17"/>
      <c r="V14" s="16"/>
      <c r="W14" s="16"/>
      <c r="X14" s="15">
        <v>24000.0</v>
      </c>
      <c r="Y14" s="15">
        <v>32000.0</v>
      </c>
      <c r="Z14" s="16"/>
      <c r="AA14" s="16"/>
      <c r="AB14" s="16"/>
      <c r="AC14" s="17"/>
      <c r="AD14" s="15">
        <v>2360.0</v>
      </c>
      <c r="AE14" s="16"/>
      <c r="AF14" s="16"/>
      <c r="AG14" s="16"/>
      <c r="AH14" s="20"/>
      <c r="AI14" s="18"/>
      <c r="AJ14" s="20"/>
      <c r="AK14" s="21">
        <v>3000.0</v>
      </c>
      <c r="AL14" s="20"/>
      <c r="AM14" s="18"/>
      <c r="AN14" s="20"/>
      <c r="AO14" s="18"/>
      <c r="AP14" s="16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</row>
    <row r="15">
      <c r="A15" s="9">
        <v>3950.0</v>
      </c>
      <c r="B15" s="10" t="s">
        <v>53</v>
      </c>
      <c r="C15" s="4">
        <f t="shared" si="1"/>
        <v>442400</v>
      </c>
      <c r="D15" s="35"/>
      <c r="E15" s="23"/>
      <c r="F15" s="14"/>
      <c r="G15" s="16"/>
      <c r="H15" s="16"/>
      <c r="I15" s="16"/>
      <c r="J15" s="16"/>
      <c r="K15" s="16"/>
      <c r="L15" s="16"/>
      <c r="M15" s="16"/>
      <c r="N15" s="15">
        <v>70000.0</v>
      </c>
      <c r="O15" s="15">
        <v>145000.0</v>
      </c>
      <c r="P15" s="34"/>
      <c r="Q15" s="21">
        <v>170000.0</v>
      </c>
      <c r="R15" s="16"/>
      <c r="S15" s="20"/>
      <c r="T15" s="18"/>
      <c r="U15" s="17"/>
      <c r="V15" s="16"/>
      <c r="W15" s="16"/>
      <c r="X15" s="16"/>
      <c r="Y15" s="15">
        <v>32000.0</v>
      </c>
      <c r="Z15" s="16"/>
      <c r="AA15" s="15">
        <v>19400.0</v>
      </c>
      <c r="AB15" s="15">
        <v>6000.0</v>
      </c>
      <c r="AC15" s="17"/>
      <c r="AD15" s="16"/>
      <c r="AE15" s="16"/>
      <c r="AF15" s="16"/>
      <c r="AG15" s="16"/>
      <c r="AH15" s="20"/>
      <c r="AI15" s="18"/>
      <c r="AJ15" s="20"/>
      <c r="AK15" s="18"/>
      <c r="AL15" s="20"/>
      <c r="AM15" s="18"/>
      <c r="AN15" s="20"/>
      <c r="AO15" s="18"/>
      <c r="AP15" s="16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</row>
    <row r="16">
      <c r="A16" s="9">
        <v>3960.0</v>
      </c>
      <c r="B16" s="10" t="s">
        <v>54</v>
      </c>
      <c r="C16" s="4">
        <f t="shared" si="1"/>
        <v>442000</v>
      </c>
      <c r="D16" s="22"/>
      <c r="E16" s="23"/>
      <c r="F16" s="14"/>
      <c r="G16" s="16"/>
      <c r="H16" s="16"/>
      <c r="I16" s="16"/>
      <c r="J16" s="16"/>
      <c r="K16" s="16"/>
      <c r="L16" s="16"/>
      <c r="M16" s="15">
        <v>25000.0</v>
      </c>
      <c r="N16" s="16"/>
      <c r="O16" s="16"/>
      <c r="P16" s="34"/>
      <c r="Q16" s="21">
        <v>90000.0</v>
      </c>
      <c r="R16" s="16"/>
      <c r="S16" s="20"/>
      <c r="T16" s="18"/>
      <c r="U16" s="17"/>
      <c r="V16" s="16"/>
      <c r="W16" s="16"/>
      <c r="X16" s="16"/>
      <c r="Y16" s="16"/>
      <c r="Z16" s="16"/>
      <c r="AA16" s="16"/>
      <c r="AB16" s="15">
        <v>45000.0</v>
      </c>
      <c r="AC16" s="17"/>
      <c r="AD16" s="16"/>
      <c r="AE16" s="16"/>
      <c r="AF16" s="16"/>
      <c r="AG16" s="16"/>
      <c r="AH16" s="20"/>
      <c r="AI16" s="18"/>
      <c r="AJ16" s="20"/>
      <c r="AK16" s="18"/>
      <c r="AL16" s="20"/>
      <c r="AM16" s="18"/>
      <c r="AN16" s="20"/>
      <c r="AO16" s="18"/>
      <c r="AP16" s="15">
        <v>282000.0</v>
      </c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</row>
    <row r="17">
      <c r="A17" s="9">
        <v>3970.0</v>
      </c>
      <c r="B17" s="10" t="s">
        <v>55</v>
      </c>
      <c r="C17" s="4">
        <f t="shared" si="1"/>
        <v>935500</v>
      </c>
      <c r="D17" s="22"/>
      <c r="E17" s="37">
        <v>18000.0</v>
      </c>
      <c r="F17" s="31">
        <v>15000.0</v>
      </c>
      <c r="G17" s="16"/>
      <c r="H17" s="15">
        <v>8000.0</v>
      </c>
      <c r="I17" s="15">
        <v>10000.0</v>
      </c>
      <c r="J17" s="15">
        <v>20000.0</v>
      </c>
      <c r="K17" s="16"/>
      <c r="L17" s="16"/>
      <c r="M17" s="15">
        <v>70000.0</v>
      </c>
      <c r="N17" s="16"/>
      <c r="O17" s="15">
        <v>10000.0</v>
      </c>
      <c r="P17" s="34"/>
      <c r="Q17" s="21">
        <v>325000.0</v>
      </c>
      <c r="R17" s="16"/>
      <c r="S17" s="20"/>
      <c r="T17" s="18"/>
      <c r="U17" s="17"/>
      <c r="V17" s="16"/>
      <c r="W17" s="16"/>
      <c r="X17" s="16"/>
      <c r="Y17" s="16"/>
      <c r="Z17" s="16"/>
      <c r="AA17" s="15">
        <v>20000.0</v>
      </c>
      <c r="AB17" s="16"/>
      <c r="AC17" s="17"/>
      <c r="AD17" s="16"/>
      <c r="AE17" s="15">
        <v>4000.0</v>
      </c>
      <c r="AF17" s="15">
        <v>10000.0</v>
      </c>
      <c r="AG17" s="16"/>
      <c r="AH17" s="20"/>
      <c r="AI17" s="18"/>
      <c r="AJ17" s="20"/>
      <c r="AK17" s="18"/>
      <c r="AL17" s="20"/>
      <c r="AM17" s="21">
        <v>7000.0</v>
      </c>
      <c r="AN17" s="20"/>
      <c r="AO17" s="21">
        <v>60000.0</v>
      </c>
      <c r="AP17" s="15">
        <v>358500.0</v>
      </c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</row>
    <row r="18">
      <c r="A18" s="9">
        <v>3990.0</v>
      </c>
      <c r="B18" s="10" t="s">
        <v>56</v>
      </c>
      <c r="C18" s="4">
        <f t="shared" si="1"/>
        <v>592000</v>
      </c>
      <c r="D18" s="38">
        <v>500.0</v>
      </c>
      <c r="E18" s="16"/>
      <c r="F18" s="18"/>
      <c r="G18" s="16"/>
      <c r="H18" s="16"/>
      <c r="I18" s="15">
        <v>35000.0</v>
      </c>
      <c r="J18" s="16"/>
      <c r="K18" s="16"/>
      <c r="L18" s="16"/>
      <c r="M18" s="16"/>
      <c r="N18" s="16"/>
      <c r="O18" s="16"/>
      <c r="P18" s="34"/>
      <c r="Q18" s="21">
        <v>290000.0</v>
      </c>
      <c r="R18" s="16"/>
      <c r="S18" s="20"/>
      <c r="T18" s="18"/>
      <c r="U18" s="17"/>
      <c r="V18" s="16"/>
      <c r="W18" s="15">
        <v>151000.0</v>
      </c>
      <c r="X18" s="15">
        <v>1000.0</v>
      </c>
      <c r="Y18" s="16"/>
      <c r="Z18" s="16"/>
      <c r="AA18" s="16"/>
      <c r="AB18" s="16"/>
      <c r="AC18" s="17"/>
      <c r="AD18" s="15">
        <v>20000.0</v>
      </c>
      <c r="AE18" s="15">
        <v>3500.0</v>
      </c>
      <c r="AF18" s="15">
        <v>40000.0</v>
      </c>
      <c r="AG18" s="16"/>
      <c r="AH18" s="20"/>
      <c r="AI18" s="21">
        <v>8000.0</v>
      </c>
      <c r="AJ18" s="19">
        <v>3000.0</v>
      </c>
      <c r="AK18" s="18"/>
      <c r="AL18" s="20"/>
      <c r="AM18" s="18"/>
      <c r="AN18" s="20"/>
      <c r="AO18" s="18"/>
      <c r="AP18" s="15">
        <v>40000.0</v>
      </c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</row>
    <row r="19">
      <c r="A19" s="9">
        <v>3991.0</v>
      </c>
      <c r="B19" s="10" t="s">
        <v>57</v>
      </c>
      <c r="C19" s="4">
        <f t="shared" si="1"/>
        <v>0</v>
      </c>
      <c r="D19" s="22"/>
      <c r="E19" s="16"/>
      <c r="F19" s="18"/>
      <c r="G19" s="16"/>
      <c r="H19" s="16"/>
      <c r="I19" s="16"/>
      <c r="J19" s="16"/>
      <c r="K19" s="16"/>
      <c r="L19" s="16"/>
      <c r="M19" s="16"/>
      <c r="N19" s="16"/>
      <c r="O19" s="16"/>
      <c r="P19" s="17"/>
      <c r="Q19" s="18"/>
      <c r="R19" s="16"/>
      <c r="S19" s="20"/>
      <c r="T19" s="18"/>
      <c r="U19" s="17"/>
      <c r="V19" s="16"/>
      <c r="W19" s="16"/>
      <c r="X19" s="16"/>
      <c r="Y19" s="16"/>
      <c r="Z19" s="16"/>
      <c r="AA19" s="16"/>
      <c r="AB19" s="16"/>
      <c r="AC19" s="17"/>
      <c r="AD19" s="16"/>
      <c r="AE19" s="16"/>
      <c r="AF19" s="16"/>
      <c r="AG19" s="16"/>
      <c r="AH19" s="20"/>
      <c r="AI19" s="18"/>
      <c r="AJ19" s="20"/>
      <c r="AK19" s="18"/>
      <c r="AL19" s="20"/>
      <c r="AM19" s="18"/>
      <c r="AN19" s="20"/>
      <c r="AO19" s="18"/>
      <c r="AP19" s="16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</row>
    <row r="20">
      <c r="A20" s="39" t="s">
        <v>58</v>
      </c>
      <c r="B20" s="40"/>
      <c r="C20" s="41">
        <f t="shared" si="1"/>
        <v>10574252</v>
      </c>
      <c r="D20" s="42">
        <f t="shared" ref="D20:AP20" si="2">SUM(D2:D19)</f>
        <v>10750</v>
      </c>
      <c r="E20" s="43">
        <f t="shared" si="2"/>
        <v>215290</v>
      </c>
      <c r="F20" s="44">
        <f t="shared" si="2"/>
        <v>109000</v>
      </c>
      <c r="G20" s="43">
        <f t="shared" si="2"/>
        <v>39860</v>
      </c>
      <c r="H20" s="43">
        <f t="shared" si="2"/>
        <v>31000</v>
      </c>
      <c r="I20" s="43">
        <f t="shared" si="2"/>
        <v>116000</v>
      </c>
      <c r="J20" s="43">
        <f t="shared" si="2"/>
        <v>103000</v>
      </c>
      <c r="K20" s="43">
        <f t="shared" si="2"/>
        <v>35623</v>
      </c>
      <c r="L20" s="43">
        <f t="shared" si="2"/>
        <v>774475</v>
      </c>
      <c r="M20" s="43">
        <f t="shared" si="2"/>
        <v>233000</v>
      </c>
      <c r="N20" s="43">
        <f t="shared" si="2"/>
        <v>594000</v>
      </c>
      <c r="O20" s="45">
        <f t="shared" si="2"/>
        <v>455000</v>
      </c>
      <c r="P20" s="46">
        <f t="shared" si="2"/>
        <v>2242333</v>
      </c>
      <c r="Q20" s="43">
        <f t="shared" si="2"/>
        <v>1257250</v>
      </c>
      <c r="R20" s="43">
        <f t="shared" si="2"/>
        <v>135360</v>
      </c>
      <c r="S20" s="45">
        <f t="shared" si="2"/>
        <v>4500</v>
      </c>
      <c r="T20" s="44">
        <f t="shared" si="2"/>
        <v>10000</v>
      </c>
      <c r="U20" s="47">
        <f t="shared" si="2"/>
        <v>0</v>
      </c>
      <c r="V20" s="43">
        <f t="shared" si="2"/>
        <v>924</v>
      </c>
      <c r="W20" s="43">
        <f t="shared" si="2"/>
        <v>443000</v>
      </c>
      <c r="X20" s="43">
        <f t="shared" si="2"/>
        <v>50500</v>
      </c>
      <c r="Y20" s="43">
        <f t="shared" si="2"/>
        <v>276000</v>
      </c>
      <c r="Z20" s="43">
        <f t="shared" si="2"/>
        <v>373000</v>
      </c>
      <c r="AA20" s="43">
        <f t="shared" si="2"/>
        <v>41400</v>
      </c>
      <c r="AB20" s="43">
        <f t="shared" si="2"/>
        <v>53500</v>
      </c>
      <c r="AC20" s="48">
        <f t="shared" si="2"/>
        <v>177200</v>
      </c>
      <c r="AD20" s="43">
        <f t="shared" si="2"/>
        <v>222853</v>
      </c>
      <c r="AE20" s="43">
        <f t="shared" si="2"/>
        <v>15000</v>
      </c>
      <c r="AF20" s="43">
        <f t="shared" si="2"/>
        <v>239000</v>
      </c>
      <c r="AG20" s="43">
        <f t="shared" si="2"/>
        <v>13150</v>
      </c>
      <c r="AH20" s="45">
        <f t="shared" si="2"/>
        <v>550000</v>
      </c>
      <c r="AI20" s="44">
        <f t="shared" si="2"/>
        <v>68670</v>
      </c>
      <c r="AJ20" s="45">
        <f t="shared" si="2"/>
        <v>17752</v>
      </c>
      <c r="AK20" s="44">
        <f t="shared" si="2"/>
        <v>21500</v>
      </c>
      <c r="AL20" s="45">
        <f t="shared" si="2"/>
        <v>565000</v>
      </c>
      <c r="AM20" s="44">
        <f t="shared" si="2"/>
        <v>37000</v>
      </c>
      <c r="AN20" s="45">
        <f t="shared" si="2"/>
        <v>21462</v>
      </c>
      <c r="AO20" s="44">
        <f t="shared" si="2"/>
        <v>60000</v>
      </c>
      <c r="AP20" s="43">
        <f t="shared" si="2"/>
        <v>960900</v>
      </c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</row>
    <row r="21" ht="15.75" customHeight="1">
      <c r="A21" s="9"/>
      <c r="B21" s="10"/>
      <c r="C21" s="20"/>
      <c r="D21" s="16"/>
      <c r="E21" s="16"/>
      <c r="F21" s="18"/>
      <c r="G21" s="16"/>
      <c r="H21" s="16"/>
      <c r="I21" s="16"/>
      <c r="J21" s="16"/>
      <c r="K21" s="16"/>
      <c r="L21" s="16"/>
      <c r="M21" s="16"/>
      <c r="N21" s="16"/>
      <c r="O21" s="16"/>
      <c r="P21" s="26"/>
      <c r="Q21" s="18"/>
      <c r="R21" s="16"/>
      <c r="S21" s="20"/>
      <c r="T21" s="18"/>
      <c r="U21" s="17"/>
      <c r="V21" s="16"/>
      <c r="W21" s="16"/>
      <c r="X21" s="16"/>
      <c r="Y21" s="16"/>
      <c r="Z21" s="16"/>
      <c r="AA21" s="16"/>
      <c r="AB21" s="16"/>
      <c r="AC21" s="17"/>
      <c r="AD21" s="16"/>
      <c r="AE21" s="16"/>
      <c r="AF21" s="16"/>
      <c r="AG21" s="16"/>
      <c r="AH21" s="20"/>
      <c r="AI21" s="18"/>
      <c r="AJ21" s="20"/>
      <c r="AK21" s="18"/>
      <c r="AL21" s="20"/>
      <c r="AM21" s="18"/>
      <c r="AN21" s="26"/>
      <c r="AO21" s="18"/>
      <c r="AP21" s="16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</row>
    <row r="22" ht="15.75" customHeight="1">
      <c r="A22" s="49" t="s">
        <v>59</v>
      </c>
      <c r="B22" s="50"/>
      <c r="C22" s="51"/>
      <c r="D22" s="52"/>
      <c r="E22" s="52"/>
      <c r="F22" s="11"/>
      <c r="G22" s="52"/>
      <c r="H22" s="52"/>
      <c r="I22" s="52"/>
      <c r="J22" s="52"/>
      <c r="K22" s="52"/>
      <c r="L22" s="52"/>
      <c r="M22" s="52"/>
      <c r="N22" s="52"/>
      <c r="O22" s="52"/>
      <c r="P22" s="51"/>
      <c r="Q22" s="11"/>
      <c r="R22" s="52"/>
      <c r="S22" s="51"/>
      <c r="T22" s="11"/>
      <c r="U22" s="17"/>
      <c r="V22" s="52"/>
      <c r="W22" s="52"/>
      <c r="X22" s="52"/>
      <c r="Y22" s="52"/>
      <c r="Z22" s="52"/>
      <c r="AA22" s="52"/>
      <c r="AB22" s="52"/>
      <c r="AC22" s="53"/>
      <c r="AD22" s="52"/>
      <c r="AE22" s="52"/>
      <c r="AF22" s="52"/>
      <c r="AG22" s="52"/>
      <c r="AH22" s="51"/>
      <c r="AI22" s="11"/>
      <c r="AJ22" s="51"/>
      <c r="AK22" s="11"/>
      <c r="AL22" s="51"/>
      <c r="AM22" s="11"/>
      <c r="AN22" s="51"/>
      <c r="AO22" s="11"/>
      <c r="AP22" s="52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</row>
    <row r="23" ht="15.75" customHeight="1">
      <c r="A23" s="9">
        <v>5010.0</v>
      </c>
      <c r="B23" s="10" t="s">
        <v>60</v>
      </c>
      <c r="C23" s="4">
        <f>SUM(D23:AP23)</f>
        <v>740964.91</v>
      </c>
      <c r="D23" s="16"/>
      <c r="E23" s="16"/>
      <c r="F23" s="25"/>
      <c r="G23" s="16"/>
      <c r="H23" s="16"/>
      <c r="I23" s="16"/>
      <c r="J23" s="16"/>
      <c r="K23" s="15">
        <v>17000.0</v>
      </c>
      <c r="L23" s="16"/>
      <c r="M23" s="16"/>
      <c r="N23" s="16"/>
      <c r="O23" s="16"/>
      <c r="P23" s="24">
        <v>513964.91</v>
      </c>
      <c r="Q23" s="18"/>
      <c r="R23" s="16"/>
      <c r="S23" s="20"/>
      <c r="T23" s="18"/>
      <c r="U23" s="54"/>
      <c r="V23" s="16"/>
      <c r="W23" s="16"/>
      <c r="X23" s="16"/>
      <c r="Y23" s="16"/>
      <c r="Z23" s="16"/>
      <c r="AA23" s="16"/>
      <c r="AB23" s="16"/>
      <c r="AC23" s="17"/>
      <c r="AD23" s="15">
        <v>150000.0</v>
      </c>
      <c r="AE23" s="16"/>
      <c r="AF23" s="16"/>
      <c r="AG23" s="16"/>
      <c r="AH23" s="20"/>
      <c r="AI23" s="18"/>
      <c r="AJ23" s="20"/>
      <c r="AK23" s="18"/>
      <c r="AL23" s="19">
        <v>60000.0</v>
      </c>
      <c r="AM23" s="18"/>
      <c r="AN23" s="20"/>
      <c r="AO23" s="18"/>
      <c r="AP23" s="16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</row>
    <row r="24" ht="15.75" customHeight="1">
      <c r="A24" s="9">
        <v>5011.0</v>
      </c>
      <c r="B24" s="10" t="s">
        <v>61</v>
      </c>
      <c r="C24" s="4">
        <f>SUM(E24:AP24)</f>
        <v>195000</v>
      </c>
      <c r="D24" s="17"/>
      <c r="E24" s="55">
        <v>20000.0</v>
      </c>
      <c r="F24" s="21">
        <v>2000.0</v>
      </c>
      <c r="G24" s="15">
        <v>8000.0</v>
      </c>
      <c r="H24" s="16"/>
      <c r="I24" s="16"/>
      <c r="J24" s="16"/>
      <c r="K24" s="16"/>
      <c r="L24" s="16"/>
      <c r="M24" s="16"/>
      <c r="N24" s="16"/>
      <c r="O24" s="15">
        <v>165000.0</v>
      </c>
      <c r="P24" s="34"/>
      <c r="Q24" s="18"/>
      <c r="R24" s="16"/>
      <c r="S24" s="20"/>
      <c r="T24" s="18"/>
      <c r="U24" s="17"/>
      <c r="V24" s="16"/>
      <c r="W24" s="16"/>
      <c r="X24" s="16"/>
      <c r="Y24" s="16"/>
      <c r="Z24" s="16"/>
      <c r="AA24" s="16"/>
      <c r="AB24" s="16"/>
      <c r="AC24" s="17"/>
      <c r="AD24" s="16"/>
      <c r="AE24" s="16"/>
      <c r="AF24" s="16"/>
      <c r="AG24" s="16"/>
      <c r="AH24" s="20"/>
      <c r="AI24" s="18"/>
      <c r="AJ24" s="20"/>
      <c r="AK24" s="18"/>
      <c r="AL24" s="20"/>
      <c r="AM24" s="18"/>
      <c r="AN24" s="20"/>
      <c r="AO24" s="18"/>
      <c r="AP24" s="16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</row>
    <row r="25" ht="15.75" customHeight="1">
      <c r="A25" s="9">
        <v>5020.0</v>
      </c>
      <c r="B25" s="10" t="s">
        <v>62</v>
      </c>
      <c r="C25" s="4">
        <f t="shared" ref="C25:C40" si="3">SUM(D25:AP25)</f>
        <v>58379.088</v>
      </c>
      <c r="D25" s="16"/>
      <c r="E25" s="16"/>
      <c r="F25" s="18"/>
      <c r="G25" s="16"/>
      <c r="H25" s="16"/>
      <c r="I25" s="16"/>
      <c r="J25" s="16"/>
      <c r="K25" s="16"/>
      <c r="L25" s="16"/>
      <c r="M25" s="16"/>
      <c r="N25" s="16"/>
      <c r="O25" s="16"/>
      <c r="P25" s="56">
        <v>58379.088</v>
      </c>
      <c r="Q25" s="18"/>
      <c r="R25" s="16"/>
      <c r="S25" s="20"/>
      <c r="T25" s="18"/>
      <c r="U25" s="17"/>
      <c r="V25" s="16"/>
      <c r="W25" s="16"/>
      <c r="X25" s="16"/>
      <c r="Y25" s="16"/>
      <c r="Z25" s="16"/>
      <c r="AA25" s="16"/>
      <c r="AB25" s="16"/>
      <c r="AC25" s="17"/>
      <c r="AD25" s="16"/>
      <c r="AE25" s="16"/>
      <c r="AF25" s="16"/>
      <c r="AG25" s="16"/>
      <c r="AH25" s="20"/>
      <c r="AI25" s="18"/>
      <c r="AJ25" s="20"/>
      <c r="AK25" s="18"/>
      <c r="AL25" s="20"/>
      <c r="AM25" s="18"/>
      <c r="AN25" s="20"/>
      <c r="AO25" s="18"/>
      <c r="AP25" s="16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</row>
    <row r="26" ht="15.75" customHeight="1">
      <c r="A26" s="9">
        <v>5090.0</v>
      </c>
      <c r="B26" s="10" t="s">
        <v>63</v>
      </c>
      <c r="C26" s="4">
        <f t="shared" si="3"/>
        <v>0</v>
      </c>
      <c r="D26" s="16"/>
      <c r="E26" s="16"/>
      <c r="F26" s="18"/>
      <c r="G26" s="16"/>
      <c r="H26" s="16"/>
      <c r="I26" s="16"/>
      <c r="J26" s="16"/>
      <c r="K26" s="16"/>
      <c r="L26" s="16"/>
      <c r="M26" s="16"/>
      <c r="N26" s="16"/>
      <c r="O26" s="16"/>
      <c r="P26" s="34"/>
      <c r="Q26" s="18"/>
      <c r="R26" s="16"/>
      <c r="S26" s="20"/>
      <c r="T26" s="18"/>
      <c r="U26" s="17"/>
      <c r="V26" s="16"/>
      <c r="W26" s="16"/>
      <c r="X26" s="16"/>
      <c r="Y26" s="16"/>
      <c r="Z26" s="16"/>
      <c r="AA26" s="16"/>
      <c r="AB26" s="16"/>
      <c r="AC26" s="17"/>
      <c r="AD26" s="16"/>
      <c r="AE26" s="16"/>
      <c r="AF26" s="16"/>
      <c r="AG26" s="16"/>
      <c r="AH26" s="20"/>
      <c r="AI26" s="18"/>
      <c r="AJ26" s="20"/>
      <c r="AK26" s="18"/>
      <c r="AL26" s="20"/>
      <c r="AM26" s="18"/>
      <c r="AN26" s="20"/>
      <c r="AO26" s="18"/>
      <c r="AP26" s="16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</row>
    <row r="27" ht="15.75" customHeight="1">
      <c r="A27" s="9">
        <v>5250.0</v>
      </c>
      <c r="B27" s="10" t="s">
        <v>64</v>
      </c>
      <c r="C27" s="4">
        <f t="shared" si="3"/>
        <v>9273</v>
      </c>
      <c r="D27" s="16"/>
      <c r="E27" s="16"/>
      <c r="F27" s="18"/>
      <c r="G27" s="16"/>
      <c r="H27" s="16"/>
      <c r="I27" s="16"/>
      <c r="J27" s="16"/>
      <c r="K27" s="16"/>
      <c r="L27" s="16"/>
      <c r="M27" s="16"/>
      <c r="N27" s="16"/>
      <c r="O27" s="16"/>
      <c r="P27" s="24">
        <v>9273.0</v>
      </c>
      <c r="Q27" s="18"/>
      <c r="R27" s="16"/>
      <c r="S27" s="20"/>
      <c r="T27" s="18"/>
      <c r="U27" s="17"/>
      <c r="V27" s="16"/>
      <c r="W27" s="16"/>
      <c r="X27" s="16"/>
      <c r="Y27" s="16"/>
      <c r="Z27" s="16"/>
      <c r="AA27" s="16"/>
      <c r="AB27" s="16"/>
      <c r="AC27" s="17"/>
      <c r="AD27" s="16"/>
      <c r="AE27" s="16"/>
      <c r="AF27" s="16"/>
      <c r="AG27" s="16"/>
      <c r="AH27" s="20"/>
      <c r="AI27" s="18"/>
      <c r="AJ27" s="20"/>
      <c r="AK27" s="18"/>
      <c r="AL27" s="20"/>
      <c r="AM27" s="18"/>
      <c r="AN27" s="20"/>
      <c r="AO27" s="18"/>
      <c r="AP27" s="16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</row>
    <row r="28" ht="15.75" customHeight="1">
      <c r="A28" s="9">
        <v>5270.0</v>
      </c>
      <c r="B28" s="10" t="s">
        <v>65</v>
      </c>
      <c r="C28" s="4">
        <f t="shared" si="3"/>
        <v>4392</v>
      </c>
      <c r="D28" s="16"/>
      <c r="E28" s="16"/>
      <c r="F28" s="18"/>
      <c r="G28" s="16"/>
      <c r="H28" s="16"/>
      <c r="I28" s="16"/>
      <c r="J28" s="16"/>
      <c r="K28" s="16"/>
      <c r="L28" s="16"/>
      <c r="M28" s="16"/>
      <c r="N28" s="16"/>
      <c r="O28" s="16"/>
      <c r="P28" s="24">
        <v>4392.0</v>
      </c>
      <c r="Q28" s="18"/>
      <c r="R28" s="16"/>
      <c r="S28" s="20"/>
      <c r="T28" s="18"/>
      <c r="U28" s="17"/>
      <c r="V28" s="16"/>
      <c r="W28" s="16"/>
      <c r="X28" s="16"/>
      <c r="Y28" s="16"/>
      <c r="Z28" s="16"/>
      <c r="AA28" s="16"/>
      <c r="AB28" s="16"/>
      <c r="AC28" s="17"/>
      <c r="AD28" s="16"/>
      <c r="AE28" s="16"/>
      <c r="AF28" s="16"/>
      <c r="AG28" s="16"/>
      <c r="AH28" s="20"/>
      <c r="AI28" s="18"/>
      <c r="AJ28" s="20"/>
      <c r="AK28" s="18"/>
      <c r="AL28" s="20"/>
      <c r="AM28" s="18"/>
      <c r="AN28" s="20"/>
      <c r="AO28" s="18"/>
      <c r="AP28" s="16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</row>
    <row r="29" ht="15.75" customHeight="1">
      <c r="A29" s="9">
        <v>5290.0</v>
      </c>
      <c r="B29" s="10" t="s">
        <v>66</v>
      </c>
      <c r="C29" s="4">
        <f t="shared" si="3"/>
        <v>-13665</v>
      </c>
      <c r="D29" s="16"/>
      <c r="E29" s="16"/>
      <c r="F29" s="18"/>
      <c r="G29" s="16"/>
      <c r="H29" s="16"/>
      <c r="I29" s="16"/>
      <c r="J29" s="16"/>
      <c r="K29" s="16"/>
      <c r="L29" s="16"/>
      <c r="M29" s="16"/>
      <c r="N29" s="16"/>
      <c r="O29" s="16"/>
      <c r="P29" s="24">
        <v>-13665.0</v>
      </c>
      <c r="Q29" s="18"/>
      <c r="R29" s="16"/>
      <c r="S29" s="20"/>
      <c r="T29" s="18"/>
      <c r="U29" s="17"/>
      <c r="V29" s="16"/>
      <c r="W29" s="16"/>
      <c r="X29" s="16"/>
      <c r="Y29" s="16"/>
      <c r="Z29" s="16"/>
      <c r="AA29" s="16"/>
      <c r="AB29" s="16"/>
      <c r="AC29" s="17"/>
      <c r="AD29" s="16"/>
      <c r="AE29" s="16"/>
      <c r="AF29" s="16"/>
      <c r="AG29" s="16"/>
      <c r="AH29" s="20"/>
      <c r="AI29" s="18"/>
      <c r="AJ29" s="20"/>
      <c r="AK29" s="18"/>
      <c r="AL29" s="20"/>
      <c r="AM29" s="18"/>
      <c r="AN29" s="20"/>
      <c r="AO29" s="18"/>
      <c r="AP29" s="16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</row>
    <row r="30" ht="15.75" customHeight="1">
      <c r="A30" s="9">
        <v>5310.0</v>
      </c>
      <c r="B30" s="10" t="s">
        <v>67</v>
      </c>
      <c r="C30" s="4">
        <f t="shared" si="3"/>
        <v>6500</v>
      </c>
      <c r="D30" s="16"/>
      <c r="E30" s="16"/>
      <c r="F30" s="18"/>
      <c r="G30" s="16"/>
      <c r="H30" s="16"/>
      <c r="I30" s="16"/>
      <c r="J30" s="16"/>
      <c r="K30" s="16"/>
      <c r="L30" s="16"/>
      <c r="M30" s="16"/>
      <c r="N30" s="16"/>
      <c r="O30" s="16"/>
      <c r="P30" s="34"/>
      <c r="Q30" s="18"/>
      <c r="R30" s="16"/>
      <c r="S30" s="20"/>
      <c r="T30" s="18"/>
      <c r="U30" s="17"/>
      <c r="V30" s="16"/>
      <c r="W30" s="16"/>
      <c r="X30" s="16"/>
      <c r="Y30" s="16"/>
      <c r="Z30" s="16"/>
      <c r="AA30" s="16"/>
      <c r="AB30" s="16"/>
      <c r="AC30" s="17"/>
      <c r="AD30" s="16"/>
      <c r="AE30" s="16"/>
      <c r="AF30" s="15">
        <v>6500.0</v>
      </c>
      <c r="AG30" s="16"/>
      <c r="AH30" s="20"/>
      <c r="AI30" s="18"/>
      <c r="AJ30" s="20"/>
      <c r="AK30" s="18"/>
      <c r="AL30" s="20"/>
      <c r="AM30" s="18"/>
      <c r="AN30" s="20"/>
      <c r="AO30" s="18"/>
      <c r="AP30" s="16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</row>
    <row r="31" ht="15.75" customHeight="1">
      <c r="A31" s="9">
        <v>5330.0</v>
      </c>
      <c r="B31" s="10" t="s">
        <v>68</v>
      </c>
      <c r="C31" s="4">
        <f t="shared" si="3"/>
        <v>0</v>
      </c>
      <c r="D31" s="16"/>
      <c r="E31" s="16"/>
      <c r="F31" s="18"/>
      <c r="G31" s="16"/>
      <c r="H31" s="16"/>
      <c r="I31" s="16"/>
      <c r="J31" s="16"/>
      <c r="K31" s="16"/>
      <c r="L31" s="16"/>
      <c r="M31" s="16"/>
      <c r="N31" s="16"/>
      <c r="O31" s="16"/>
      <c r="P31" s="34"/>
      <c r="Q31" s="18"/>
      <c r="R31" s="16"/>
      <c r="S31" s="20"/>
      <c r="T31" s="18"/>
      <c r="U31" s="17"/>
      <c r="V31" s="16"/>
      <c r="W31" s="16"/>
      <c r="X31" s="16"/>
      <c r="Y31" s="16"/>
      <c r="Z31" s="16"/>
      <c r="AA31" s="16"/>
      <c r="AB31" s="16"/>
      <c r="AC31" s="17"/>
      <c r="AD31" s="16"/>
      <c r="AE31" s="16"/>
      <c r="AF31" s="16"/>
      <c r="AG31" s="16"/>
      <c r="AH31" s="20"/>
      <c r="AI31" s="18"/>
      <c r="AJ31" s="20"/>
      <c r="AK31" s="18"/>
      <c r="AL31" s="20"/>
      <c r="AM31" s="18"/>
      <c r="AN31" s="20"/>
      <c r="AO31" s="18"/>
      <c r="AP31" s="16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</row>
    <row r="32" ht="15.75" customHeight="1">
      <c r="A32" s="9">
        <v>5350.0</v>
      </c>
      <c r="B32" s="10" t="s">
        <v>69</v>
      </c>
      <c r="C32" s="4">
        <f t="shared" si="3"/>
        <v>560780</v>
      </c>
      <c r="D32" s="16"/>
      <c r="E32" s="16"/>
      <c r="F32" s="21">
        <v>35000.0</v>
      </c>
      <c r="G32" s="16"/>
      <c r="H32" s="16"/>
      <c r="I32" s="16"/>
      <c r="J32" s="15">
        <v>15000.0</v>
      </c>
      <c r="K32" s="16"/>
      <c r="L32" s="15">
        <v>100000.0</v>
      </c>
      <c r="M32" s="16"/>
      <c r="N32" s="16"/>
      <c r="O32" s="16"/>
      <c r="P32" s="34"/>
      <c r="Q32" s="21">
        <v>290000.0</v>
      </c>
      <c r="R32" s="15">
        <v>25000.0</v>
      </c>
      <c r="S32" s="20"/>
      <c r="T32" s="18"/>
      <c r="U32" s="17"/>
      <c r="V32" s="16"/>
      <c r="W32" s="16"/>
      <c r="X32" s="16"/>
      <c r="Y32" s="16"/>
      <c r="Z32" s="16"/>
      <c r="AA32" s="16"/>
      <c r="AB32" s="16"/>
      <c r="AC32" s="17"/>
      <c r="AD32" s="16"/>
      <c r="AE32" s="16"/>
      <c r="AF32" s="16"/>
      <c r="AG32" s="16"/>
      <c r="AH32" s="20"/>
      <c r="AI32" s="18"/>
      <c r="AJ32" s="20"/>
      <c r="AK32" s="18"/>
      <c r="AL32" s="20"/>
      <c r="AM32" s="18"/>
      <c r="AN32" s="20"/>
      <c r="AO32" s="18"/>
      <c r="AP32" s="15">
        <v>95780.0</v>
      </c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</row>
    <row r="33" ht="15.75" customHeight="1">
      <c r="A33" s="9">
        <v>5400.0</v>
      </c>
      <c r="B33" s="10" t="s">
        <v>70</v>
      </c>
      <c r="C33" s="4">
        <f t="shared" si="3"/>
        <v>73469.0523</v>
      </c>
      <c r="D33" s="16"/>
      <c r="E33" s="16"/>
      <c r="F33" s="18"/>
      <c r="G33" s="16"/>
      <c r="H33" s="16"/>
      <c r="I33" s="16"/>
      <c r="J33" s="16"/>
      <c r="K33" s="16"/>
      <c r="L33" s="16"/>
      <c r="M33" s="16"/>
      <c r="N33" s="16"/>
      <c r="O33" s="16"/>
      <c r="P33" s="56">
        <v>72469.0523</v>
      </c>
      <c r="Q33" s="18"/>
      <c r="R33" s="15">
        <v>1000.0</v>
      </c>
      <c r="S33" s="20"/>
      <c r="T33" s="18"/>
      <c r="U33" s="17"/>
      <c r="V33" s="16"/>
      <c r="W33" s="16"/>
      <c r="X33" s="16"/>
      <c r="Y33" s="16"/>
      <c r="Z33" s="16"/>
      <c r="AA33" s="16"/>
      <c r="AB33" s="16"/>
      <c r="AC33" s="17"/>
      <c r="AD33" s="16"/>
      <c r="AE33" s="16"/>
      <c r="AF33" s="16"/>
      <c r="AG33" s="16"/>
      <c r="AH33" s="20"/>
      <c r="AI33" s="18"/>
      <c r="AJ33" s="20"/>
      <c r="AK33" s="18"/>
      <c r="AL33" s="20"/>
      <c r="AM33" s="18"/>
      <c r="AN33" s="20"/>
      <c r="AO33" s="18"/>
      <c r="AP33" s="16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</row>
    <row r="34" ht="15.75" customHeight="1">
      <c r="A34" s="9">
        <v>5411.0</v>
      </c>
      <c r="B34" s="10" t="s">
        <v>71</v>
      </c>
      <c r="C34" s="4">
        <f t="shared" si="3"/>
        <v>8125.83</v>
      </c>
      <c r="D34" s="16"/>
      <c r="E34" s="16"/>
      <c r="F34" s="18"/>
      <c r="G34" s="16"/>
      <c r="H34" s="16"/>
      <c r="I34" s="16"/>
      <c r="J34" s="16"/>
      <c r="K34" s="16"/>
      <c r="L34" s="16"/>
      <c r="M34" s="16"/>
      <c r="N34" s="16"/>
      <c r="O34" s="16"/>
      <c r="P34" s="24">
        <v>8125.83</v>
      </c>
      <c r="Q34" s="18"/>
      <c r="R34" s="16"/>
      <c r="S34" s="20"/>
      <c r="T34" s="18"/>
      <c r="U34" s="17"/>
      <c r="V34" s="16"/>
      <c r="W34" s="16"/>
      <c r="X34" s="16"/>
      <c r="Y34" s="16"/>
      <c r="Z34" s="16"/>
      <c r="AA34" s="16"/>
      <c r="AB34" s="16"/>
      <c r="AC34" s="17"/>
      <c r="AD34" s="16"/>
      <c r="AE34" s="16"/>
      <c r="AF34" s="16"/>
      <c r="AG34" s="16"/>
      <c r="AH34" s="20"/>
      <c r="AI34" s="18"/>
      <c r="AJ34" s="20"/>
      <c r="AK34" s="18"/>
      <c r="AL34" s="20"/>
      <c r="AM34" s="18"/>
      <c r="AN34" s="20"/>
      <c r="AO34" s="18"/>
      <c r="AP34" s="16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</row>
    <row r="35" ht="15.75" customHeight="1">
      <c r="A35" s="9">
        <v>5510.0</v>
      </c>
      <c r="B35" s="10" t="s">
        <v>72</v>
      </c>
      <c r="C35" s="4">
        <f t="shared" si="3"/>
        <v>0</v>
      </c>
      <c r="D35" s="16"/>
      <c r="E35" s="16"/>
      <c r="F35" s="18"/>
      <c r="G35" s="16"/>
      <c r="H35" s="16"/>
      <c r="I35" s="16"/>
      <c r="J35" s="16"/>
      <c r="K35" s="16"/>
      <c r="L35" s="16"/>
      <c r="M35" s="16"/>
      <c r="N35" s="16"/>
      <c r="O35" s="16"/>
      <c r="P35" s="24"/>
      <c r="Q35" s="18"/>
      <c r="R35" s="16"/>
      <c r="S35" s="20"/>
      <c r="T35" s="18"/>
      <c r="U35" s="17"/>
      <c r="V35" s="16"/>
      <c r="W35" s="16"/>
      <c r="X35" s="16"/>
      <c r="Y35" s="16"/>
      <c r="Z35" s="16"/>
      <c r="AA35" s="16"/>
      <c r="AB35" s="16"/>
      <c r="AC35" s="17"/>
      <c r="AD35" s="16"/>
      <c r="AE35" s="16"/>
      <c r="AF35" s="16"/>
      <c r="AG35" s="16"/>
      <c r="AH35" s="20"/>
      <c r="AI35" s="18"/>
      <c r="AJ35" s="20"/>
      <c r="AK35" s="18"/>
      <c r="AL35" s="20"/>
      <c r="AM35" s="18"/>
      <c r="AN35" s="20"/>
      <c r="AO35" s="18"/>
      <c r="AP35" s="16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</row>
    <row r="36" ht="15.75" customHeight="1">
      <c r="A36" s="9">
        <v>5900.0</v>
      </c>
      <c r="B36" s="10" t="s">
        <v>73</v>
      </c>
      <c r="C36" s="4">
        <f t="shared" si="3"/>
        <v>0</v>
      </c>
      <c r="D36" s="16"/>
      <c r="E36" s="16"/>
      <c r="F36" s="18"/>
      <c r="G36" s="16"/>
      <c r="H36" s="16"/>
      <c r="I36" s="16"/>
      <c r="J36" s="16"/>
      <c r="K36" s="16"/>
      <c r="L36" s="16"/>
      <c r="M36" s="16"/>
      <c r="N36" s="16"/>
      <c r="O36" s="16"/>
      <c r="P36" s="34"/>
      <c r="Q36" s="18"/>
      <c r="R36" s="16"/>
      <c r="S36" s="20"/>
      <c r="T36" s="18"/>
      <c r="U36" s="17"/>
      <c r="V36" s="16"/>
      <c r="W36" s="16"/>
      <c r="X36" s="16"/>
      <c r="Y36" s="16"/>
      <c r="Z36" s="16"/>
      <c r="AA36" s="16"/>
      <c r="AB36" s="16"/>
      <c r="AC36" s="17"/>
      <c r="AD36" s="16"/>
      <c r="AE36" s="16"/>
      <c r="AF36" s="16"/>
      <c r="AG36" s="16"/>
      <c r="AH36" s="20"/>
      <c r="AI36" s="18"/>
      <c r="AJ36" s="20"/>
      <c r="AK36" s="21"/>
      <c r="AL36" s="20"/>
      <c r="AM36" s="18"/>
      <c r="AN36" s="20"/>
      <c r="AO36" s="18"/>
      <c r="AP36" s="16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</row>
    <row r="37" ht="15.75" customHeight="1">
      <c r="A37" s="9">
        <v>5910.0</v>
      </c>
      <c r="B37" s="10" t="s">
        <v>74</v>
      </c>
      <c r="C37" s="4">
        <f t="shared" si="3"/>
        <v>0</v>
      </c>
      <c r="D37" s="16"/>
      <c r="E37" s="16"/>
      <c r="F37" s="18"/>
      <c r="G37" s="16"/>
      <c r="H37" s="16"/>
      <c r="I37" s="16"/>
      <c r="J37" s="16"/>
      <c r="K37" s="16"/>
      <c r="L37" s="16"/>
      <c r="M37" s="16"/>
      <c r="N37" s="16"/>
      <c r="O37" s="16"/>
      <c r="P37" s="34"/>
      <c r="Q37" s="18"/>
      <c r="R37" s="16"/>
      <c r="S37" s="20"/>
      <c r="T37" s="18"/>
      <c r="U37" s="17"/>
      <c r="V37" s="16"/>
      <c r="W37" s="16"/>
      <c r="X37" s="16"/>
      <c r="Y37" s="16"/>
      <c r="Z37" s="16"/>
      <c r="AA37" s="16"/>
      <c r="AB37" s="16"/>
      <c r="AC37" s="17"/>
      <c r="AD37" s="16"/>
      <c r="AE37" s="16"/>
      <c r="AF37" s="16"/>
      <c r="AG37" s="16"/>
      <c r="AH37" s="20"/>
      <c r="AI37" s="18"/>
      <c r="AJ37" s="20"/>
      <c r="AK37" s="18"/>
      <c r="AL37" s="20"/>
      <c r="AM37" s="18"/>
      <c r="AN37" s="20"/>
      <c r="AO37" s="18"/>
      <c r="AP37" s="16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</row>
    <row r="38" ht="15.75" customHeight="1">
      <c r="A38" s="9">
        <v>5945.0</v>
      </c>
      <c r="B38" s="10" t="s">
        <v>75</v>
      </c>
      <c r="C38" s="4">
        <f t="shared" si="3"/>
        <v>9273</v>
      </c>
      <c r="D38" s="16"/>
      <c r="E38" s="16"/>
      <c r="F38" s="18"/>
      <c r="G38" s="16"/>
      <c r="H38" s="16"/>
      <c r="I38" s="16"/>
      <c r="J38" s="16"/>
      <c r="K38" s="16"/>
      <c r="L38" s="16"/>
      <c r="M38" s="16"/>
      <c r="N38" s="16"/>
      <c r="O38" s="16"/>
      <c r="P38" s="24">
        <v>9273.0</v>
      </c>
      <c r="Q38" s="18"/>
      <c r="R38" s="16"/>
      <c r="S38" s="20"/>
      <c r="T38" s="18"/>
      <c r="U38" s="17"/>
      <c r="V38" s="16"/>
      <c r="W38" s="16"/>
      <c r="X38" s="16"/>
      <c r="Y38" s="16"/>
      <c r="Z38" s="16"/>
      <c r="AA38" s="16"/>
      <c r="AB38" s="16"/>
      <c r="AC38" s="17"/>
      <c r="AD38" s="16"/>
      <c r="AE38" s="16"/>
      <c r="AF38" s="16"/>
      <c r="AG38" s="16"/>
      <c r="AH38" s="20"/>
      <c r="AI38" s="18"/>
      <c r="AJ38" s="20"/>
      <c r="AK38" s="18"/>
      <c r="AL38" s="20"/>
      <c r="AM38" s="18"/>
      <c r="AN38" s="20"/>
      <c r="AO38" s="18"/>
      <c r="AP38" s="16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</row>
    <row r="39" ht="15.75" customHeight="1">
      <c r="A39" s="9">
        <v>5990.0</v>
      </c>
      <c r="B39" s="10" t="s">
        <v>76</v>
      </c>
      <c r="C39" s="4">
        <f t="shared" si="3"/>
        <v>5000</v>
      </c>
      <c r="D39" s="16"/>
      <c r="E39" s="16"/>
      <c r="F39" s="18"/>
      <c r="G39" s="16"/>
      <c r="H39" s="16"/>
      <c r="I39" s="16"/>
      <c r="J39" s="16"/>
      <c r="K39" s="16"/>
      <c r="L39" s="16"/>
      <c r="M39" s="16"/>
      <c r="N39" s="16"/>
      <c r="O39" s="16"/>
      <c r="P39" s="24">
        <v>5000.0</v>
      </c>
      <c r="Q39" s="18"/>
      <c r="R39" s="16"/>
      <c r="S39" s="20"/>
      <c r="T39" s="18"/>
      <c r="U39" s="17"/>
      <c r="V39" s="16"/>
      <c r="W39" s="16"/>
      <c r="X39" s="16"/>
      <c r="Y39" s="16"/>
      <c r="Z39" s="16"/>
      <c r="AA39" s="16"/>
      <c r="AB39" s="16"/>
      <c r="AC39" s="17"/>
      <c r="AD39" s="16"/>
      <c r="AE39" s="16"/>
      <c r="AF39" s="16"/>
      <c r="AG39" s="16"/>
      <c r="AH39" s="20"/>
      <c r="AI39" s="18"/>
      <c r="AJ39" s="20"/>
      <c r="AK39" s="18"/>
      <c r="AL39" s="20"/>
      <c r="AM39" s="18"/>
      <c r="AN39" s="20"/>
      <c r="AO39" s="18"/>
      <c r="AP39" s="16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</row>
    <row r="40" ht="15.75" customHeight="1">
      <c r="A40" s="57" t="s">
        <v>77</v>
      </c>
      <c r="B40" s="40"/>
      <c r="C40" s="41">
        <f t="shared" si="3"/>
        <v>1657491.88</v>
      </c>
      <c r="D40" s="58">
        <f t="shared" ref="D40:AP40" si="4">SUM(D23:D39)</f>
        <v>0</v>
      </c>
      <c r="E40" s="58">
        <f t="shared" si="4"/>
        <v>20000</v>
      </c>
      <c r="F40" s="58">
        <f t="shared" si="4"/>
        <v>37000</v>
      </c>
      <c r="G40" s="58">
        <f t="shared" si="4"/>
        <v>8000</v>
      </c>
      <c r="H40" s="58">
        <f t="shared" si="4"/>
        <v>0</v>
      </c>
      <c r="I40" s="58">
        <f t="shared" si="4"/>
        <v>0</v>
      </c>
      <c r="J40" s="58">
        <f t="shared" si="4"/>
        <v>15000</v>
      </c>
      <c r="K40" s="58">
        <f t="shared" si="4"/>
        <v>17000</v>
      </c>
      <c r="L40" s="58">
        <f t="shared" si="4"/>
        <v>100000</v>
      </c>
      <c r="M40" s="58">
        <f t="shared" si="4"/>
        <v>0</v>
      </c>
      <c r="N40" s="58">
        <f t="shared" si="4"/>
        <v>0</v>
      </c>
      <c r="O40" s="58">
        <f t="shared" si="4"/>
        <v>165000</v>
      </c>
      <c r="P40" s="58">
        <f t="shared" si="4"/>
        <v>667211.8803</v>
      </c>
      <c r="Q40" s="58">
        <f t="shared" si="4"/>
        <v>290000</v>
      </c>
      <c r="R40" s="58">
        <f t="shared" si="4"/>
        <v>26000</v>
      </c>
      <c r="S40" s="58">
        <f t="shared" si="4"/>
        <v>0</v>
      </c>
      <c r="T40" s="58">
        <f t="shared" si="4"/>
        <v>0</v>
      </c>
      <c r="U40" s="58">
        <f t="shared" si="4"/>
        <v>0</v>
      </c>
      <c r="V40" s="58">
        <f t="shared" si="4"/>
        <v>0</v>
      </c>
      <c r="W40" s="58">
        <f t="shared" si="4"/>
        <v>0</v>
      </c>
      <c r="X40" s="58">
        <f t="shared" si="4"/>
        <v>0</v>
      </c>
      <c r="Y40" s="58">
        <f t="shared" si="4"/>
        <v>0</v>
      </c>
      <c r="Z40" s="58">
        <f t="shared" si="4"/>
        <v>0</v>
      </c>
      <c r="AA40" s="58">
        <f t="shared" si="4"/>
        <v>0</v>
      </c>
      <c r="AB40" s="58">
        <f t="shared" si="4"/>
        <v>0</v>
      </c>
      <c r="AC40" s="58">
        <f t="shared" si="4"/>
        <v>0</v>
      </c>
      <c r="AD40" s="58">
        <f t="shared" si="4"/>
        <v>150000</v>
      </c>
      <c r="AE40" s="58">
        <f t="shared" si="4"/>
        <v>0</v>
      </c>
      <c r="AF40" s="58">
        <f t="shared" si="4"/>
        <v>6500</v>
      </c>
      <c r="AG40" s="58">
        <f t="shared" si="4"/>
        <v>0</v>
      </c>
      <c r="AH40" s="58">
        <f t="shared" si="4"/>
        <v>0</v>
      </c>
      <c r="AI40" s="58">
        <f t="shared" si="4"/>
        <v>0</v>
      </c>
      <c r="AJ40" s="58">
        <f t="shared" si="4"/>
        <v>0</v>
      </c>
      <c r="AK40" s="58">
        <f t="shared" si="4"/>
        <v>0</v>
      </c>
      <c r="AL40" s="58">
        <f t="shared" si="4"/>
        <v>60000</v>
      </c>
      <c r="AM40" s="58">
        <f t="shared" si="4"/>
        <v>0</v>
      </c>
      <c r="AN40" s="58">
        <f t="shared" si="4"/>
        <v>0</v>
      </c>
      <c r="AO40" s="58">
        <f t="shared" si="4"/>
        <v>0</v>
      </c>
      <c r="AP40" s="58">
        <f t="shared" si="4"/>
        <v>95780</v>
      </c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</row>
    <row r="41" ht="15.75" customHeight="1">
      <c r="A41" s="9"/>
      <c r="B41" s="10"/>
      <c r="C41" s="20"/>
      <c r="D41" s="16"/>
      <c r="E41" s="16"/>
      <c r="F41" s="18"/>
      <c r="G41" s="16"/>
      <c r="H41" s="16"/>
      <c r="I41" s="16"/>
      <c r="J41" s="16"/>
      <c r="K41" s="16"/>
      <c r="L41" s="16"/>
      <c r="M41" s="16"/>
      <c r="N41" s="16"/>
      <c r="O41" s="16"/>
      <c r="P41" s="20"/>
      <c r="Q41" s="18"/>
      <c r="R41" s="16"/>
      <c r="S41" s="20"/>
      <c r="T41" s="18"/>
      <c r="U41" s="17"/>
      <c r="V41" s="16"/>
      <c r="W41" s="16"/>
      <c r="X41" s="16"/>
      <c r="Y41" s="16"/>
      <c r="Z41" s="16"/>
      <c r="AA41" s="16"/>
      <c r="AB41" s="16"/>
      <c r="AC41" s="17"/>
      <c r="AD41" s="16"/>
      <c r="AE41" s="16"/>
      <c r="AF41" s="16"/>
      <c r="AG41" s="16"/>
      <c r="AH41" s="20"/>
      <c r="AI41" s="18"/>
      <c r="AJ41" s="20"/>
      <c r="AK41" s="18"/>
      <c r="AL41" s="20"/>
      <c r="AM41" s="18"/>
      <c r="AN41" s="20"/>
      <c r="AO41" s="18"/>
      <c r="AP41" s="16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</row>
    <row r="42" ht="15.75" customHeight="1">
      <c r="A42" s="59" t="s">
        <v>78</v>
      </c>
      <c r="B42" s="60"/>
      <c r="C42" s="51"/>
      <c r="D42" s="52"/>
      <c r="E42" s="52"/>
      <c r="F42" s="11"/>
      <c r="G42" s="52"/>
      <c r="H42" s="52"/>
      <c r="I42" s="52"/>
      <c r="J42" s="52"/>
      <c r="K42" s="52"/>
      <c r="L42" s="52"/>
      <c r="M42" s="52"/>
      <c r="N42" s="52"/>
      <c r="O42" s="52"/>
      <c r="P42" s="51"/>
      <c r="Q42" s="11"/>
      <c r="R42" s="52"/>
      <c r="S42" s="51"/>
      <c r="T42" s="11"/>
      <c r="U42" s="53"/>
      <c r="V42" s="52"/>
      <c r="W42" s="52"/>
      <c r="X42" s="52"/>
      <c r="Y42" s="52"/>
      <c r="Z42" s="52"/>
      <c r="AA42" s="52"/>
      <c r="AB42" s="52"/>
      <c r="AC42" s="53"/>
      <c r="AD42" s="52"/>
      <c r="AE42" s="52"/>
      <c r="AF42" s="52"/>
      <c r="AG42" s="52"/>
      <c r="AH42" s="51"/>
      <c r="AI42" s="11"/>
      <c r="AJ42" s="51"/>
      <c r="AK42" s="11"/>
      <c r="AL42" s="51"/>
      <c r="AM42" s="11"/>
      <c r="AN42" s="51"/>
      <c r="AO42" s="11"/>
      <c r="AP42" s="52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</row>
    <row r="43" ht="15.75" customHeight="1">
      <c r="A43" s="61">
        <v>6000.0</v>
      </c>
      <c r="B43" s="62" t="s">
        <v>79</v>
      </c>
      <c r="C43" s="20">
        <f>SUM(D43:AP43)</f>
        <v>0</v>
      </c>
      <c r="D43" s="16"/>
      <c r="E43" s="16"/>
      <c r="F43" s="18"/>
      <c r="G43" s="16"/>
      <c r="H43" s="16"/>
      <c r="I43" s="16"/>
      <c r="J43" s="16"/>
      <c r="K43" s="16"/>
      <c r="L43" s="16"/>
      <c r="M43" s="16"/>
      <c r="N43" s="16"/>
      <c r="O43" s="16"/>
      <c r="P43" s="20"/>
      <c r="Q43" s="18"/>
      <c r="R43" s="16"/>
      <c r="S43" s="20"/>
      <c r="T43" s="18"/>
      <c r="U43" s="17"/>
      <c r="V43" s="16"/>
      <c r="W43" s="16"/>
      <c r="X43" s="16"/>
      <c r="Y43" s="16"/>
      <c r="Z43" s="16"/>
      <c r="AA43" s="16"/>
      <c r="AB43" s="16"/>
      <c r="AC43" s="17"/>
      <c r="AD43" s="16"/>
      <c r="AE43" s="16"/>
      <c r="AF43" s="16"/>
      <c r="AG43" s="16"/>
      <c r="AH43" s="20"/>
      <c r="AI43" s="18"/>
      <c r="AJ43" s="20"/>
      <c r="AK43" s="18"/>
      <c r="AL43" s="20"/>
      <c r="AM43" s="18"/>
      <c r="AN43" s="20"/>
      <c r="AO43" s="18"/>
      <c r="AP43" s="16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</row>
    <row r="44" ht="15.75" customHeight="1">
      <c r="A44" s="61">
        <v>6010.0</v>
      </c>
      <c r="B44" s="62" t="s">
        <v>80</v>
      </c>
      <c r="C44" s="20"/>
      <c r="D44" s="16"/>
      <c r="E44" s="16"/>
      <c r="F44" s="18"/>
      <c r="G44" s="16"/>
      <c r="H44" s="16"/>
      <c r="I44" s="15"/>
      <c r="J44" s="15"/>
      <c r="K44" s="16"/>
      <c r="L44" s="16"/>
      <c r="M44" s="16"/>
      <c r="N44" s="16"/>
      <c r="O44" s="16"/>
      <c r="P44" s="20"/>
      <c r="Q44" s="18"/>
      <c r="R44" s="16"/>
      <c r="S44" s="20"/>
      <c r="T44" s="18"/>
      <c r="U44" s="17"/>
      <c r="V44" s="16"/>
      <c r="W44" s="16"/>
      <c r="X44" s="16"/>
      <c r="Y44" s="16"/>
      <c r="Z44" s="16"/>
      <c r="AA44" s="16"/>
      <c r="AB44" s="16"/>
      <c r="AC44" s="17"/>
      <c r="AD44" s="16"/>
      <c r="AE44" s="16"/>
      <c r="AF44" s="16"/>
      <c r="AG44" s="16"/>
      <c r="AH44" s="20"/>
      <c r="AI44" s="18"/>
      <c r="AJ44" s="20"/>
      <c r="AK44" s="18"/>
      <c r="AL44" s="20"/>
      <c r="AM44" s="18"/>
      <c r="AN44" s="20"/>
      <c r="AO44" s="18"/>
      <c r="AP44" s="16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</row>
    <row r="45" ht="15.75" customHeight="1">
      <c r="A45" s="61">
        <v>6015.0</v>
      </c>
      <c r="B45" s="62" t="s">
        <v>81</v>
      </c>
      <c r="C45" s="20">
        <f>SUM(D45:AP45)</f>
        <v>0</v>
      </c>
      <c r="D45" s="16"/>
      <c r="E45" s="16"/>
      <c r="F45" s="18"/>
      <c r="G45" s="16"/>
      <c r="H45" s="16"/>
      <c r="I45" s="16"/>
      <c r="J45" s="16"/>
      <c r="K45" s="16"/>
      <c r="L45" s="16"/>
      <c r="M45" s="16"/>
      <c r="N45" s="16"/>
      <c r="O45" s="16"/>
      <c r="P45" s="20"/>
      <c r="Q45" s="18"/>
      <c r="R45" s="16"/>
      <c r="S45" s="20"/>
      <c r="T45" s="18"/>
      <c r="U45" s="17"/>
      <c r="V45" s="16"/>
      <c r="W45" s="16"/>
      <c r="X45" s="16"/>
      <c r="Y45" s="16"/>
      <c r="Z45" s="16"/>
      <c r="AA45" s="16"/>
      <c r="AB45" s="16"/>
      <c r="AC45" s="17"/>
      <c r="AD45" s="63"/>
      <c r="AE45" s="16"/>
      <c r="AF45" s="16"/>
      <c r="AG45" s="16"/>
      <c r="AH45" s="20"/>
      <c r="AI45" s="18"/>
      <c r="AJ45" s="20"/>
      <c r="AK45" s="18"/>
      <c r="AL45" s="20"/>
      <c r="AM45" s="18"/>
      <c r="AN45" s="20"/>
      <c r="AO45" s="18"/>
      <c r="AP45" s="16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</row>
    <row r="46" ht="15.75" customHeight="1">
      <c r="A46" s="64" t="s">
        <v>82</v>
      </c>
      <c r="B46" s="65"/>
      <c r="C46" s="66">
        <f t="shared" ref="C46:AP46" si="5">SUM(C43:C45)</f>
        <v>0</v>
      </c>
      <c r="D46" s="67">
        <f t="shared" si="5"/>
        <v>0</v>
      </c>
      <c r="E46" s="67">
        <f t="shared" si="5"/>
        <v>0</v>
      </c>
      <c r="F46" s="67">
        <f t="shared" si="5"/>
        <v>0</v>
      </c>
      <c r="G46" s="67">
        <f t="shared" si="5"/>
        <v>0</v>
      </c>
      <c r="H46" s="67">
        <f t="shared" si="5"/>
        <v>0</v>
      </c>
      <c r="I46" s="67">
        <f t="shared" si="5"/>
        <v>0</v>
      </c>
      <c r="J46" s="67">
        <f t="shared" si="5"/>
        <v>0</v>
      </c>
      <c r="K46" s="67">
        <f t="shared" si="5"/>
        <v>0</v>
      </c>
      <c r="L46" s="67">
        <f t="shared" si="5"/>
        <v>0</v>
      </c>
      <c r="M46" s="67">
        <f t="shared" si="5"/>
        <v>0</v>
      </c>
      <c r="N46" s="67">
        <f t="shared" si="5"/>
        <v>0</v>
      </c>
      <c r="O46" s="67">
        <f t="shared" si="5"/>
        <v>0</v>
      </c>
      <c r="P46" s="67">
        <f t="shared" si="5"/>
        <v>0</v>
      </c>
      <c r="Q46" s="67">
        <f t="shared" si="5"/>
        <v>0</v>
      </c>
      <c r="R46" s="67">
        <f t="shared" si="5"/>
        <v>0</v>
      </c>
      <c r="S46" s="67">
        <f t="shared" si="5"/>
        <v>0</v>
      </c>
      <c r="T46" s="67">
        <f t="shared" si="5"/>
        <v>0</v>
      </c>
      <c r="U46" s="67">
        <f t="shared" si="5"/>
        <v>0</v>
      </c>
      <c r="V46" s="67">
        <f t="shared" si="5"/>
        <v>0</v>
      </c>
      <c r="W46" s="67">
        <f t="shared" si="5"/>
        <v>0</v>
      </c>
      <c r="X46" s="67">
        <f t="shared" si="5"/>
        <v>0</v>
      </c>
      <c r="Y46" s="67">
        <f t="shared" si="5"/>
        <v>0</v>
      </c>
      <c r="Z46" s="67">
        <f t="shared" si="5"/>
        <v>0</v>
      </c>
      <c r="AA46" s="67">
        <f t="shared" si="5"/>
        <v>0</v>
      </c>
      <c r="AB46" s="67">
        <f t="shared" si="5"/>
        <v>0</v>
      </c>
      <c r="AC46" s="67">
        <f t="shared" si="5"/>
        <v>0</v>
      </c>
      <c r="AD46" s="67">
        <f t="shared" si="5"/>
        <v>0</v>
      </c>
      <c r="AE46" s="67">
        <f t="shared" si="5"/>
        <v>0</v>
      </c>
      <c r="AF46" s="67">
        <f t="shared" si="5"/>
        <v>0</v>
      </c>
      <c r="AG46" s="67">
        <f t="shared" si="5"/>
        <v>0</v>
      </c>
      <c r="AH46" s="67">
        <f t="shared" si="5"/>
        <v>0</v>
      </c>
      <c r="AI46" s="67">
        <f t="shared" si="5"/>
        <v>0</v>
      </c>
      <c r="AJ46" s="67">
        <f t="shared" si="5"/>
        <v>0</v>
      </c>
      <c r="AK46" s="67">
        <f t="shared" si="5"/>
        <v>0</v>
      </c>
      <c r="AL46" s="67">
        <f t="shared" si="5"/>
        <v>0</v>
      </c>
      <c r="AM46" s="67">
        <f t="shared" si="5"/>
        <v>0</v>
      </c>
      <c r="AN46" s="67">
        <f t="shared" si="5"/>
        <v>0</v>
      </c>
      <c r="AO46" s="67">
        <f t="shared" si="5"/>
        <v>0</v>
      </c>
      <c r="AP46" s="67">
        <f t="shared" si="5"/>
        <v>0</v>
      </c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</row>
    <row r="47" ht="15.75" customHeight="1">
      <c r="B47" s="68"/>
      <c r="C47" s="20"/>
      <c r="D47" s="16"/>
      <c r="E47" s="16"/>
      <c r="F47" s="18"/>
      <c r="G47" s="16"/>
      <c r="H47" s="16"/>
      <c r="I47" s="16"/>
      <c r="J47" s="16"/>
      <c r="K47" s="16"/>
      <c r="L47" s="16"/>
      <c r="M47" s="16"/>
      <c r="N47" s="16"/>
      <c r="O47" s="16"/>
      <c r="P47" s="20"/>
      <c r="Q47" s="18"/>
      <c r="R47" s="16"/>
      <c r="S47" s="20"/>
      <c r="T47" s="18"/>
      <c r="U47" s="17"/>
      <c r="V47" s="16"/>
      <c r="W47" s="16"/>
      <c r="X47" s="16"/>
      <c r="Y47" s="16"/>
      <c r="Z47" s="16"/>
      <c r="AA47" s="16"/>
      <c r="AB47" s="16"/>
      <c r="AC47" s="17"/>
      <c r="AD47" s="16"/>
      <c r="AE47" s="16"/>
      <c r="AF47" s="16"/>
      <c r="AG47" s="16"/>
      <c r="AH47" s="20"/>
      <c r="AI47" s="18"/>
      <c r="AJ47" s="20"/>
      <c r="AK47" s="18"/>
      <c r="AL47" s="20"/>
      <c r="AM47" s="18"/>
      <c r="AN47" s="20"/>
      <c r="AO47" s="18"/>
      <c r="AP47" s="16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</row>
    <row r="48" ht="15.75" customHeight="1">
      <c r="B48" s="68"/>
      <c r="C48" s="20"/>
      <c r="D48" s="16"/>
      <c r="E48" s="16"/>
      <c r="F48" s="18"/>
      <c r="G48" s="16"/>
      <c r="H48" s="16"/>
      <c r="I48" s="16"/>
      <c r="J48" s="16"/>
      <c r="K48" s="16"/>
      <c r="L48" s="16"/>
      <c r="M48" s="16"/>
      <c r="N48" s="16"/>
      <c r="O48" s="16"/>
      <c r="P48" s="20"/>
      <c r="Q48" s="18"/>
      <c r="R48" s="16"/>
      <c r="S48" s="20"/>
      <c r="T48" s="18"/>
      <c r="U48" s="17"/>
      <c r="V48" s="16"/>
      <c r="W48" s="16"/>
      <c r="X48" s="16"/>
      <c r="Y48" s="16"/>
      <c r="Z48" s="16"/>
      <c r="AA48" s="16"/>
      <c r="AB48" s="16"/>
      <c r="AC48" s="17"/>
      <c r="AD48" s="16"/>
      <c r="AE48" s="16"/>
      <c r="AF48" s="16"/>
      <c r="AG48" s="16"/>
      <c r="AH48" s="20"/>
      <c r="AI48" s="18"/>
      <c r="AJ48" s="20"/>
      <c r="AK48" s="18"/>
      <c r="AL48" s="20"/>
      <c r="AM48" s="18"/>
      <c r="AN48" s="20"/>
      <c r="AO48" s="18"/>
      <c r="AP48" s="16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</row>
    <row r="49" ht="15.75" customHeight="1">
      <c r="A49" s="49" t="s">
        <v>83</v>
      </c>
      <c r="B49" s="50"/>
      <c r="C49" s="51"/>
      <c r="D49" s="52"/>
      <c r="E49" s="52"/>
      <c r="F49" s="11"/>
      <c r="G49" s="52"/>
      <c r="H49" s="52"/>
      <c r="I49" s="52"/>
      <c r="J49" s="52"/>
      <c r="K49" s="52"/>
      <c r="L49" s="52"/>
      <c r="M49" s="52"/>
      <c r="N49" s="52"/>
      <c r="O49" s="52"/>
      <c r="P49" s="51"/>
      <c r="Q49" s="11"/>
      <c r="R49" s="52"/>
      <c r="S49" s="51"/>
      <c r="T49" s="11"/>
      <c r="U49" s="17"/>
      <c r="V49" s="52"/>
      <c r="W49" s="52"/>
      <c r="X49" s="52"/>
      <c r="Y49" s="52"/>
      <c r="Z49" s="52"/>
      <c r="AA49" s="52"/>
      <c r="AB49" s="52"/>
      <c r="AC49" s="17"/>
      <c r="AD49" s="52"/>
      <c r="AE49" s="52"/>
      <c r="AF49" s="52"/>
      <c r="AG49" s="52"/>
      <c r="AH49" s="51"/>
      <c r="AI49" s="11"/>
      <c r="AJ49" s="51"/>
      <c r="AK49" s="11"/>
      <c r="AL49" s="51"/>
      <c r="AM49" s="11"/>
      <c r="AN49" s="51"/>
      <c r="AO49" s="11"/>
      <c r="AP49" s="52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</row>
    <row r="50" ht="15.75" customHeight="1">
      <c r="A50" s="9">
        <v>4110.0</v>
      </c>
      <c r="B50" s="10" t="s">
        <v>84</v>
      </c>
      <c r="C50" s="4">
        <f t="shared" ref="C50:C114" si="6">SUM(D50:AP50)</f>
        <v>255588</v>
      </c>
      <c r="D50" s="12">
        <v>2400.0</v>
      </c>
      <c r="E50" s="69"/>
      <c r="F50" s="69"/>
      <c r="G50" s="70"/>
      <c r="H50" s="71"/>
      <c r="I50" s="16"/>
      <c r="J50" s="15">
        <v>25000.0</v>
      </c>
      <c r="K50" s="16"/>
      <c r="L50" s="16"/>
      <c r="M50" s="15">
        <v>10000.0</v>
      </c>
      <c r="N50" s="16"/>
      <c r="O50" s="16"/>
      <c r="P50" s="34"/>
      <c r="Q50" s="21">
        <v>45000.0</v>
      </c>
      <c r="R50" s="16"/>
      <c r="S50" s="19">
        <v>1200.0</v>
      </c>
      <c r="T50" s="18"/>
      <c r="U50" s="54"/>
      <c r="V50" s="16"/>
      <c r="W50" s="16"/>
      <c r="X50" s="15">
        <v>7000.0</v>
      </c>
      <c r="Y50" s="16"/>
      <c r="Z50" s="16"/>
      <c r="AA50" s="16"/>
      <c r="AB50" s="16"/>
      <c r="AC50" s="54"/>
      <c r="AD50" s="16"/>
      <c r="AE50" s="16"/>
      <c r="AF50" s="15">
        <v>15000.0</v>
      </c>
      <c r="AG50" s="16"/>
      <c r="AH50" s="20"/>
      <c r="AI50" s="21">
        <v>14000.0</v>
      </c>
      <c r="AJ50" s="20"/>
      <c r="AK50" s="21">
        <v>2400.0</v>
      </c>
      <c r="AL50" s="20"/>
      <c r="AM50" s="21">
        <v>3000.0</v>
      </c>
      <c r="AN50" s="20"/>
      <c r="AO50" s="18"/>
      <c r="AP50" s="15">
        <v>130588.0</v>
      </c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</row>
    <row r="51" ht="15.75" customHeight="1">
      <c r="A51" s="9">
        <v>4120.0</v>
      </c>
      <c r="B51" s="10" t="s">
        <v>85</v>
      </c>
      <c r="C51" s="4">
        <f t="shared" si="6"/>
        <v>367100</v>
      </c>
      <c r="D51" s="22"/>
      <c r="E51" s="14"/>
      <c r="F51" s="31">
        <v>20000.0</v>
      </c>
      <c r="G51" s="72">
        <v>6000.0</v>
      </c>
      <c r="H51" s="71"/>
      <c r="I51" s="15">
        <v>30000.0</v>
      </c>
      <c r="J51" s="16"/>
      <c r="K51" s="15">
        <v>13000.0</v>
      </c>
      <c r="L51" s="15">
        <v>65000.0</v>
      </c>
      <c r="M51" s="16"/>
      <c r="N51" s="15">
        <v>25000.0</v>
      </c>
      <c r="O51" s="15">
        <v>6000.0</v>
      </c>
      <c r="P51" s="24">
        <v>5000.0</v>
      </c>
      <c r="Q51" s="21">
        <v>30000.0</v>
      </c>
      <c r="R51" s="15">
        <v>10000.0</v>
      </c>
      <c r="S51" s="19">
        <v>400.0</v>
      </c>
      <c r="T51" s="30">
        <v>1000.0</v>
      </c>
      <c r="U51" s="26"/>
      <c r="V51" s="16"/>
      <c r="W51" s="15">
        <v>3500.0</v>
      </c>
      <c r="X51" s="16"/>
      <c r="Y51" s="15">
        <v>30000.0</v>
      </c>
      <c r="Z51" s="16"/>
      <c r="AA51" s="16"/>
      <c r="AB51" s="73">
        <v>3500.0</v>
      </c>
      <c r="AC51" s="30">
        <v>3000.0</v>
      </c>
      <c r="AD51" s="15">
        <v>10000.0</v>
      </c>
      <c r="AE51" s="16"/>
      <c r="AF51" s="15">
        <v>30000.0</v>
      </c>
      <c r="AG51" s="15">
        <v>5000.0</v>
      </c>
      <c r="AH51" s="20"/>
      <c r="AI51" s="18"/>
      <c r="AJ51" s="20"/>
      <c r="AK51" s="21">
        <v>10000.0</v>
      </c>
      <c r="AL51" s="19">
        <v>13000.0</v>
      </c>
      <c r="AM51" s="21">
        <v>6000.0</v>
      </c>
      <c r="AN51" s="19">
        <v>6600.0</v>
      </c>
      <c r="AO51" s="18"/>
      <c r="AP51" s="15">
        <v>35100.0</v>
      </c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</row>
    <row r="52" ht="15.75" customHeight="1">
      <c r="A52" s="9">
        <v>4150.0</v>
      </c>
      <c r="B52" s="10" t="s">
        <v>86</v>
      </c>
      <c r="C52" s="4">
        <f t="shared" si="6"/>
        <v>0</v>
      </c>
      <c r="D52" s="22"/>
      <c r="E52" s="14"/>
      <c r="F52" s="14"/>
      <c r="G52" s="70"/>
      <c r="H52" s="71"/>
      <c r="I52" s="16"/>
      <c r="J52" s="16"/>
      <c r="K52" s="16"/>
      <c r="L52" s="16"/>
      <c r="M52" s="16"/>
      <c r="N52" s="16"/>
      <c r="O52" s="16"/>
      <c r="P52" s="34"/>
      <c r="Q52" s="18"/>
      <c r="R52" s="16"/>
      <c r="S52" s="20"/>
      <c r="T52" s="18"/>
      <c r="U52" s="17"/>
      <c r="V52" s="16"/>
      <c r="W52" s="16"/>
      <c r="X52" s="16"/>
      <c r="Y52" s="16"/>
      <c r="Z52" s="16"/>
      <c r="AA52" s="16"/>
      <c r="AB52" s="74"/>
      <c r="AC52" s="17"/>
      <c r="AD52" s="16"/>
      <c r="AE52" s="16"/>
      <c r="AF52" s="16"/>
      <c r="AG52" s="16"/>
      <c r="AH52" s="20"/>
      <c r="AI52" s="18"/>
      <c r="AJ52" s="20"/>
      <c r="AK52" s="18"/>
      <c r="AL52" s="20"/>
      <c r="AM52" s="18"/>
      <c r="AN52" s="20"/>
      <c r="AO52" s="18"/>
      <c r="AP52" s="16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</row>
    <row r="53" ht="15.75" customHeight="1">
      <c r="A53" s="9">
        <v>4200.0</v>
      </c>
      <c r="B53" s="10" t="s">
        <v>87</v>
      </c>
      <c r="C53" s="4">
        <f t="shared" si="6"/>
        <v>611892</v>
      </c>
      <c r="D53" s="27">
        <v>4200.0</v>
      </c>
      <c r="E53" s="14"/>
      <c r="F53" s="31">
        <v>45000.0</v>
      </c>
      <c r="G53" s="75">
        <f>(2*180*12)+(2*130)+(300*2)+5000</f>
        <v>10180</v>
      </c>
      <c r="H53" s="72">
        <v>3000.0</v>
      </c>
      <c r="I53" s="16"/>
      <c r="J53" s="16"/>
      <c r="K53" s="15">
        <v>5000.0</v>
      </c>
      <c r="L53" s="15">
        <v>115000.0</v>
      </c>
      <c r="M53" s="15">
        <v>11500.0</v>
      </c>
      <c r="N53" s="16"/>
      <c r="O53" s="15">
        <v>1500.0</v>
      </c>
      <c r="P53" s="24">
        <v>10000.0</v>
      </c>
      <c r="Q53" s="21">
        <v>120000.0</v>
      </c>
      <c r="R53" s="15">
        <v>55400.0</v>
      </c>
      <c r="S53" s="20"/>
      <c r="T53" s="30">
        <v>4500.0</v>
      </c>
      <c r="U53" s="26"/>
      <c r="V53" s="16"/>
      <c r="W53" s="16"/>
      <c r="X53" s="16"/>
      <c r="Y53" s="15">
        <v>7000.0</v>
      </c>
      <c r="Z53" s="16"/>
      <c r="AA53" s="16"/>
      <c r="AB53" s="76">
        <v>25000.0</v>
      </c>
      <c r="AC53" s="17"/>
      <c r="AD53" s="16"/>
      <c r="AE53" s="16"/>
      <c r="AF53" s="15">
        <v>8000.0</v>
      </c>
      <c r="AG53" s="16"/>
      <c r="AH53" s="20"/>
      <c r="AI53" s="21">
        <v>2500.0</v>
      </c>
      <c r="AJ53" s="19">
        <v>3000.0</v>
      </c>
      <c r="AK53" s="21">
        <v>9000.0</v>
      </c>
      <c r="AL53" s="20"/>
      <c r="AM53" s="21">
        <v>3000.0</v>
      </c>
      <c r="AN53" s="19">
        <v>3000.0</v>
      </c>
      <c r="AO53" s="18"/>
      <c r="AP53" s="15">
        <v>166112.0</v>
      </c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</row>
    <row r="54" ht="15.75" customHeight="1">
      <c r="A54" s="9">
        <v>4300.0</v>
      </c>
      <c r="B54" s="10" t="s">
        <v>88</v>
      </c>
      <c r="C54" s="4">
        <f t="shared" si="6"/>
        <v>29500</v>
      </c>
      <c r="D54" s="22"/>
      <c r="E54" s="77">
        <v>25200.0</v>
      </c>
      <c r="F54" s="14"/>
      <c r="G54" s="70"/>
      <c r="H54" s="71"/>
      <c r="I54" s="16"/>
      <c r="J54" s="16"/>
      <c r="K54" s="16"/>
      <c r="L54" s="16"/>
      <c r="M54" s="16"/>
      <c r="N54" s="16"/>
      <c r="O54" s="16"/>
      <c r="P54" s="34"/>
      <c r="Q54" s="18"/>
      <c r="R54" s="16"/>
      <c r="S54" s="20"/>
      <c r="T54" s="18"/>
      <c r="U54" s="17"/>
      <c r="V54" s="16"/>
      <c r="W54" s="16"/>
      <c r="X54" s="16"/>
      <c r="Y54" s="16"/>
      <c r="Z54" s="16"/>
      <c r="AA54" s="15">
        <v>300.0</v>
      </c>
      <c r="AB54" s="78"/>
      <c r="AC54" s="30">
        <v>1000.0</v>
      </c>
      <c r="AD54" s="16"/>
      <c r="AE54" s="16"/>
      <c r="AF54" s="16"/>
      <c r="AG54" s="16"/>
      <c r="AH54" s="20"/>
      <c r="AI54" s="18"/>
      <c r="AJ54" s="20"/>
      <c r="AK54" s="18"/>
      <c r="AL54" s="20"/>
      <c r="AM54" s="21">
        <v>3000.0</v>
      </c>
      <c r="AN54" s="20"/>
      <c r="AO54" s="18"/>
      <c r="AP54" s="16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</row>
    <row r="55" ht="15.75" customHeight="1">
      <c r="A55" s="9">
        <v>4350.0</v>
      </c>
      <c r="B55" s="10" t="s">
        <v>89</v>
      </c>
      <c r="C55" s="4">
        <f t="shared" si="6"/>
        <v>8000</v>
      </c>
      <c r="D55" s="22"/>
      <c r="E55" s="14"/>
      <c r="F55" s="31">
        <v>8000.0</v>
      </c>
      <c r="G55" s="70"/>
      <c r="H55" s="71"/>
      <c r="I55" s="16"/>
      <c r="J55" s="16"/>
      <c r="K55" s="16"/>
      <c r="L55" s="16"/>
      <c r="M55" s="17"/>
      <c r="N55" s="16"/>
      <c r="O55" s="16"/>
      <c r="P55" s="34"/>
      <c r="Q55" s="18"/>
      <c r="R55" s="16"/>
      <c r="S55" s="20"/>
      <c r="T55" s="18"/>
      <c r="U55" s="17"/>
      <c r="V55" s="16"/>
      <c r="W55" s="16"/>
      <c r="X55" s="16"/>
      <c r="Y55" s="16"/>
      <c r="Z55" s="16"/>
      <c r="AA55" s="16"/>
      <c r="AB55" s="74"/>
      <c r="AC55" s="17"/>
      <c r="AD55" s="16"/>
      <c r="AE55" s="16"/>
      <c r="AF55" s="16"/>
      <c r="AG55" s="16"/>
      <c r="AH55" s="20"/>
      <c r="AI55" s="18"/>
      <c r="AJ55" s="20"/>
      <c r="AK55" s="18"/>
      <c r="AL55" s="20"/>
      <c r="AM55" s="18"/>
      <c r="AN55" s="20"/>
      <c r="AO55" s="18"/>
      <c r="AP55" s="16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</row>
    <row r="56" ht="15.75" customHeight="1">
      <c r="A56" s="9">
        <v>4500.0</v>
      </c>
      <c r="B56" s="10" t="s">
        <v>90</v>
      </c>
      <c r="C56" s="4">
        <f t="shared" si="6"/>
        <v>195500</v>
      </c>
      <c r="D56" s="27">
        <v>2500.0</v>
      </c>
      <c r="E56" s="14"/>
      <c r="F56" s="14"/>
      <c r="G56" s="75">
        <v>0.0</v>
      </c>
      <c r="H56" s="72">
        <v>13000.0</v>
      </c>
      <c r="I56" s="16"/>
      <c r="J56" s="16"/>
      <c r="K56" s="16"/>
      <c r="L56" s="16"/>
      <c r="M56" s="15">
        <v>80000.0</v>
      </c>
      <c r="N56" s="16"/>
      <c r="O56" s="16"/>
      <c r="P56" s="34"/>
      <c r="Q56" s="18"/>
      <c r="R56" s="16"/>
      <c r="S56" s="20"/>
      <c r="T56" s="18"/>
      <c r="U56" s="17"/>
      <c r="V56" s="16"/>
      <c r="W56" s="16"/>
      <c r="X56" s="15">
        <v>40000.0</v>
      </c>
      <c r="Y56" s="15">
        <v>30000.0</v>
      </c>
      <c r="Z56" s="15">
        <v>20000.0</v>
      </c>
      <c r="AA56" s="16"/>
      <c r="AB56" s="74"/>
      <c r="AC56" s="17"/>
      <c r="AD56" s="16"/>
      <c r="AE56" s="16"/>
      <c r="AF56" s="16"/>
      <c r="AG56" s="16"/>
      <c r="AH56" s="20"/>
      <c r="AI56" s="18"/>
      <c r="AJ56" s="20"/>
      <c r="AK56" s="21">
        <v>4000.0</v>
      </c>
      <c r="AL56" s="20"/>
      <c r="AM56" s="21">
        <v>6000.0</v>
      </c>
      <c r="AN56" s="20"/>
      <c r="AO56" s="18"/>
      <c r="AP56" s="16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</row>
    <row r="57" ht="15.75" customHeight="1">
      <c r="A57" s="9">
        <v>4510.0</v>
      </c>
      <c r="B57" s="10" t="s">
        <v>91</v>
      </c>
      <c r="C57" s="4">
        <f t="shared" si="6"/>
        <v>289500</v>
      </c>
      <c r="D57" s="22"/>
      <c r="E57" s="14"/>
      <c r="F57" s="14"/>
      <c r="G57" s="70"/>
      <c r="H57" s="71"/>
      <c r="I57" s="16"/>
      <c r="J57" s="16"/>
      <c r="K57" s="16"/>
      <c r="L57" s="16"/>
      <c r="M57" s="16"/>
      <c r="N57" s="16"/>
      <c r="O57" s="16"/>
      <c r="P57" s="34"/>
      <c r="Q57" s="18"/>
      <c r="R57" s="16"/>
      <c r="S57" s="20"/>
      <c r="T57" s="18"/>
      <c r="U57" s="17"/>
      <c r="V57" s="16"/>
      <c r="W57" s="16"/>
      <c r="X57" s="16"/>
      <c r="Y57" s="16"/>
      <c r="Z57" s="16"/>
      <c r="AA57" s="16"/>
      <c r="AB57" s="74"/>
      <c r="AC57" s="17"/>
      <c r="AD57" s="16"/>
      <c r="AE57" s="15">
        <v>15000.0</v>
      </c>
      <c r="AF57" s="16"/>
      <c r="AG57" s="16"/>
      <c r="AH57" s="20"/>
      <c r="AI57" s="18"/>
      <c r="AJ57" s="19">
        <v>12500.0</v>
      </c>
      <c r="AK57" s="18"/>
      <c r="AL57" s="20"/>
      <c r="AM57" s="21">
        <v>15000.0</v>
      </c>
      <c r="AN57" s="20"/>
      <c r="AO57" s="18"/>
      <c r="AP57" s="15">
        <v>247000.0</v>
      </c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</row>
    <row r="58" ht="15.75" customHeight="1">
      <c r="A58" s="9">
        <v>4590.0</v>
      </c>
      <c r="B58" s="10" t="s">
        <v>92</v>
      </c>
      <c r="C58" s="4">
        <f t="shared" si="6"/>
        <v>0</v>
      </c>
      <c r="D58" s="22"/>
      <c r="E58" s="14"/>
      <c r="F58" s="14"/>
      <c r="G58" s="70"/>
      <c r="H58" s="71"/>
      <c r="I58" s="16"/>
      <c r="J58" s="16"/>
      <c r="K58" s="16"/>
      <c r="L58" s="16"/>
      <c r="M58" s="17"/>
      <c r="N58" s="16"/>
      <c r="O58" s="16"/>
      <c r="P58" s="34"/>
      <c r="Q58" s="18"/>
      <c r="R58" s="16"/>
      <c r="S58" s="20"/>
      <c r="T58" s="18"/>
      <c r="U58" s="17"/>
      <c r="V58" s="16"/>
      <c r="W58" s="16"/>
      <c r="X58" s="16"/>
      <c r="Y58" s="16"/>
      <c r="Z58" s="16"/>
      <c r="AA58" s="16"/>
      <c r="AB58" s="74"/>
      <c r="AC58" s="17"/>
      <c r="AD58" s="16"/>
      <c r="AE58" s="16"/>
      <c r="AF58" s="16"/>
      <c r="AG58" s="16"/>
      <c r="AH58" s="20"/>
      <c r="AI58" s="18"/>
      <c r="AJ58" s="20"/>
      <c r="AK58" s="18"/>
      <c r="AL58" s="20"/>
      <c r="AM58" s="18"/>
      <c r="AN58" s="20"/>
      <c r="AO58" s="18"/>
      <c r="AP58" s="16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</row>
    <row r="59" ht="15.75" customHeight="1">
      <c r="A59" s="9">
        <v>4700.0</v>
      </c>
      <c r="B59" s="10" t="s">
        <v>93</v>
      </c>
      <c r="C59" s="4">
        <f t="shared" si="6"/>
        <v>1618670</v>
      </c>
      <c r="D59" s="35"/>
      <c r="E59" s="77">
        <v>39690.0</v>
      </c>
      <c r="F59" s="14"/>
      <c r="G59" s="70"/>
      <c r="H59" s="71"/>
      <c r="I59" s="15">
        <v>10000.0</v>
      </c>
      <c r="J59" s="16"/>
      <c r="K59" s="16"/>
      <c r="L59" s="15">
        <v>340000.0</v>
      </c>
      <c r="M59" s="15">
        <v>33500.0</v>
      </c>
      <c r="N59" s="16"/>
      <c r="O59" s="15">
        <v>130000.0</v>
      </c>
      <c r="P59" s="34"/>
      <c r="Q59" s="21">
        <v>235000.0</v>
      </c>
      <c r="R59" s="15">
        <v>2000.0</v>
      </c>
      <c r="S59" s="20"/>
      <c r="T59" s="18"/>
      <c r="U59" s="17"/>
      <c r="V59" s="16"/>
      <c r="W59" s="16"/>
      <c r="X59" s="16"/>
      <c r="Y59" s="15">
        <v>150000.0</v>
      </c>
      <c r="Z59" s="16"/>
      <c r="AA59" s="16"/>
      <c r="AB59" s="76">
        <v>15000.0</v>
      </c>
      <c r="AC59" s="30">
        <v>148320.0</v>
      </c>
      <c r="AD59" s="16"/>
      <c r="AE59" s="15">
        <v>17160.0</v>
      </c>
      <c r="AF59" s="16"/>
      <c r="AG59" s="16"/>
      <c r="AH59" s="20"/>
      <c r="AI59" s="18"/>
      <c r="AJ59" s="20"/>
      <c r="AK59" s="18"/>
      <c r="AL59" s="19">
        <v>410000.0</v>
      </c>
      <c r="AM59" s="21">
        <v>1000.0</v>
      </c>
      <c r="AN59" s="20"/>
      <c r="AO59" s="18"/>
      <c r="AP59" s="15">
        <v>87000.0</v>
      </c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</row>
    <row r="60" ht="15.75" customHeight="1">
      <c r="A60" s="9">
        <v>4800.0</v>
      </c>
      <c r="B60" s="10" t="s">
        <v>94</v>
      </c>
      <c r="C60" s="4">
        <f t="shared" si="6"/>
        <v>1069859</v>
      </c>
      <c r="D60" s="22"/>
      <c r="E60" s="77">
        <v>100000.0</v>
      </c>
      <c r="F60" s="14"/>
      <c r="G60" s="26"/>
      <c r="H60" s="72">
        <v>8000.0</v>
      </c>
      <c r="I60" s="15">
        <v>15000.0</v>
      </c>
      <c r="J60" s="16"/>
      <c r="K60" s="15">
        <v>1000.0</v>
      </c>
      <c r="L60" s="15">
        <v>5000.0</v>
      </c>
      <c r="M60" s="15">
        <v>20000.0</v>
      </c>
      <c r="N60" s="15">
        <v>532000.0</v>
      </c>
      <c r="O60" s="16"/>
      <c r="P60" s="34"/>
      <c r="Q60" s="21">
        <v>170000.0</v>
      </c>
      <c r="R60" s="15">
        <v>8000.0</v>
      </c>
      <c r="S60" s="20"/>
      <c r="T60" s="30">
        <v>1500.0</v>
      </c>
      <c r="U60" s="26"/>
      <c r="V60" s="16"/>
      <c r="W60" s="16"/>
      <c r="X60" s="16"/>
      <c r="Y60" s="15">
        <v>35000.0</v>
      </c>
      <c r="Z60" s="16"/>
      <c r="AA60" s="15">
        <v>44359.0</v>
      </c>
      <c r="AB60" s="76">
        <v>18000.0</v>
      </c>
      <c r="AC60" s="17"/>
      <c r="AD60" s="15">
        <v>2000.0</v>
      </c>
      <c r="AE60" s="15">
        <v>15000.0</v>
      </c>
      <c r="AF60" s="15">
        <v>40000.0</v>
      </c>
      <c r="AG60" s="16"/>
      <c r="AH60" s="20"/>
      <c r="AI60" s="21">
        <v>22000.0</v>
      </c>
      <c r="AJ60" s="19">
        <v>1000.0</v>
      </c>
      <c r="AK60" s="18"/>
      <c r="AL60" s="20"/>
      <c r="AM60" s="21">
        <v>20000.0</v>
      </c>
      <c r="AN60" s="19">
        <v>12000.0</v>
      </c>
      <c r="AO60" s="18"/>
      <c r="AP60" s="16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</row>
    <row r="61" ht="15.75" customHeight="1">
      <c r="A61" s="79">
        <v>4990.0</v>
      </c>
      <c r="B61" s="80" t="s">
        <v>95</v>
      </c>
      <c r="C61" s="4">
        <f t="shared" si="6"/>
        <v>6000</v>
      </c>
      <c r="D61" s="26"/>
      <c r="E61" s="26"/>
      <c r="F61" s="14"/>
      <c r="G61" s="70"/>
      <c r="H61" s="26"/>
      <c r="I61" s="16"/>
      <c r="J61" s="16"/>
      <c r="K61" s="16"/>
      <c r="L61" s="16"/>
      <c r="M61" s="17"/>
      <c r="N61" s="16"/>
      <c r="O61" s="16"/>
      <c r="P61" s="26"/>
      <c r="Q61" s="18"/>
      <c r="R61" s="16"/>
      <c r="S61" s="20"/>
      <c r="T61" s="18"/>
      <c r="U61" s="17"/>
      <c r="V61" s="16"/>
      <c r="W61" s="16"/>
      <c r="X61" s="16"/>
      <c r="Y61" s="16"/>
      <c r="Z61" s="16"/>
      <c r="AA61" s="16"/>
      <c r="AB61" s="17"/>
      <c r="AC61" s="17"/>
      <c r="AD61" s="16"/>
      <c r="AE61" s="16"/>
      <c r="AF61" s="15">
        <v>6000.0</v>
      </c>
      <c r="AG61" s="16"/>
      <c r="AH61" s="20"/>
      <c r="AI61" s="18"/>
      <c r="AJ61" s="20"/>
      <c r="AK61" s="18"/>
      <c r="AL61" s="20"/>
      <c r="AM61" s="18"/>
      <c r="AN61" s="20"/>
      <c r="AO61" s="18"/>
      <c r="AP61" s="16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</row>
    <row r="62" ht="15.75" customHeight="1">
      <c r="A62" s="9">
        <v>4990.0</v>
      </c>
      <c r="B62" s="10" t="s">
        <v>96</v>
      </c>
      <c r="C62" s="4">
        <f t="shared" si="6"/>
        <v>716200</v>
      </c>
      <c r="D62" s="27">
        <v>2500.0</v>
      </c>
      <c r="E62" s="77">
        <v>20000.0</v>
      </c>
      <c r="F62" s="14"/>
      <c r="G62" s="75">
        <f>2000*3</f>
        <v>6000</v>
      </c>
      <c r="H62" s="75">
        <v>2000.0</v>
      </c>
      <c r="I62" s="15">
        <v>2000.0</v>
      </c>
      <c r="J62" s="15">
        <v>10000.0</v>
      </c>
      <c r="K62" s="15">
        <v>5500.0</v>
      </c>
      <c r="L62" s="15">
        <v>25000.0</v>
      </c>
      <c r="M62" s="15">
        <v>10000.0</v>
      </c>
      <c r="N62" s="15">
        <v>8000.0</v>
      </c>
      <c r="O62" s="15">
        <v>172000.0</v>
      </c>
      <c r="P62" s="24">
        <v>40000.0</v>
      </c>
      <c r="Q62" s="21">
        <v>130000.0</v>
      </c>
      <c r="R62" s="15">
        <v>6000.0</v>
      </c>
      <c r="S62" s="20"/>
      <c r="T62" s="30">
        <v>5000.0</v>
      </c>
      <c r="U62" s="26"/>
      <c r="V62" s="15">
        <v>200.0</v>
      </c>
      <c r="W62" s="16"/>
      <c r="X62" s="15">
        <v>1000.0</v>
      </c>
      <c r="Y62" s="15">
        <v>10000.0</v>
      </c>
      <c r="Z62" s="15">
        <v>3000.0</v>
      </c>
      <c r="AA62" s="15">
        <v>1600.0</v>
      </c>
      <c r="AB62" s="76">
        <v>1000.0</v>
      </c>
      <c r="AC62" s="30">
        <v>5000.0</v>
      </c>
      <c r="AD62" s="15">
        <v>30000.0</v>
      </c>
      <c r="AE62" s="15">
        <v>7400.0</v>
      </c>
      <c r="AF62" s="15">
        <v>40000.0</v>
      </c>
      <c r="AG62" s="15">
        <v>15000.0</v>
      </c>
      <c r="AH62" s="20"/>
      <c r="AI62" s="21">
        <v>35000.0</v>
      </c>
      <c r="AJ62" s="19">
        <v>8000.0</v>
      </c>
      <c r="AK62" s="21">
        <v>2000.0</v>
      </c>
      <c r="AL62" s="19">
        <v>40000.0</v>
      </c>
      <c r="AM62" s="21">
        <v>15000.0</v>
      </c>
      <c r="AN62" s="19">
        <v>6000.0</v>
      </c>
      <c r="AO62" s="18"/>
      <c r="AP62" s="15">
        <v>52000.0</v>
      </c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</row>
    <row r="63" ht="15.75" customHeight="1">
      <c r="A63" s="9">
        <v>6010.0</v>
      </c>
      <c r="B63" s="10" t="s">
        <v>80</v>
      </c>
      <c r="C63" s="4">
        <f t="shared" si="6"/>
        <v>669000</v>
      </c>
      <c r="D63" s="22"/>
      <c r="E63" s="14"/>
      <c r="F63" s="14"/>
      <c r="G63" s="70"/>
      <c r="H63" s="71"/>
      <c r="I63" s="15">
        <v>20000.0</v>
      </c>
      <c r="J63" s="15">
        <v>6000.0</v>
      </c>
      <c r="K63" s="16"/>
      <c r="L63" s="16"/>
      <c r="M63" s="17"/>
      <c r="N63" s="16"/>
      <c r="O63" s="16"/>
      <c r="P63" s="34"/>
      <c r="Q63" s="18"/>
      <c r="R63" s="15">
        <v>28000.0</v>
      </c>
      <c r="S63" s="20"/>
      <c r="T63" s="18"/>
      <c r="U63" s="17"/>
      <c r="V63" s="16"/>
      <c r="W63" s="16"/>
      <c r="X63" s="16"/>
      <c r="Y63" s="16"/>
      <c r="Z63" s="15">
        <v>307000.0</v>
      </c>
      <c r="AA63" s="16"/>
      <c r="AB63" s="74"/>
      <c r="AC63" s="17"/>
      <c r="AD63" s="16"/>
      <c r="AE63" s="16"/>
      <c r="AF63" s="15">
        <v>68000.0</v>
      </c>
      <c r="AG63" s="16"/>
      <c r="AH63" s="19">
        <v>240000.0</v>
      </c>
      <c r="AI63" s="18"/>
      <c r="AJ63" s="20"/>
      <c r="AK63" s="18"/>
      <c r="AL63" s="20"/>
      <c r="AM63" s="18"/>
      <c r="AN63" s="20"/>
      <c r="AO63" s="18"/>
      <c r="AP63" s="16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</row>
    <row r="64" ht="15.75" customHeight="1">
      <c r="A64" s="9">
        <v>6015.0</v>
      </c>
      <c r="B64" s="10" t="s">
        <v>81</v>
      </c>
      <c r="C64" s="4">
        <f t="shared" si="6"/>
        <v>0</v>
      </c>
      <c r="D64" s="22"/>
      <c r="E64" s="14"/>
      <c r="F64" s="14"/>
      <c r="G64" s="70"/>
      <c r="H64" s="71"/>
      <c r="I64" s="16"/>
      <c r="J64" s="16"/>
      <c r="K64" s="16"/>
      <c r="L64" s="16"/>
      <c r="M64" s="16"/>
      <c r="N64" s="16"/>
      <c r="O64" s="16"/>
      <c r="P64" s="34"/>
      <c r="Q64" s="18"/>
      <c r="R64" s="16"/>
      <c r="S64" s="20"/>
      <c r="T64" s="18"/>
      <c r="U64" s="17"/>
      <c r="V64" s="16"/>
      <c r="W64" s="16"/>
      <c r="X64" s="16"/>
      <c r="Y64" s="16"/>
      <c r="Z64" s="16"/>
      <c r="AA64" s="16"/>
      <c r="AB64" s="74"/>
      <c r="AC64" s="17"/>
      <c r="AD64" s="16"/>
      <c r="AE64" s="16"/>
      <c r="AF64" s="16"/>
      <c r="AG64" s="16"/>
      <c r="AH64" s="20"/>
      <c r="AI64" s="18"/>
      <c r="AJ64" s="20"/>
      <c r="AK64" s="18"/>
      <c r="AL64" s="20"/>
      <c r="AM64" s="18"/>
      <c r="AN64" s="20"/>
      <c r="AO64" s="18"/>
      <c r="AP64" s="16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</row>
    <row r="65" ht="15.75" customHeight="1">
      <c r="A65" s="9">
        <v>6100.0</v>
      </c>
      <c r="B65" s="10" t="s">
        <v>97</v>
      </c>
      <c r="C65" s="4">
        <f t="shared" si="6"/>
        <v>0</v>
      </c>
      <c r="D65" s="22"/>
      <c r="E65" s="14"/>
      <c r="F65" s="14"/>
      <c r="G65" s="70"/>
      <c r="H65" s="71"/>
      <c r="I65" s="16"/>
      <c r="J65" s="16"/>
      <c r="K65" s="16"/>
      <c r="L65" s="16"/>
      <c r="M65" s="16"/>
      <c r="N65" s="16"/>
      <c r="O65" s="16"/>
      <c r="P65" s="34"/>
      <c r="Q65" s="18"/>
      <c r="R65" s="16"/>
      <c r="S65" s="20"/>
      <c r="T65" s="18"/>
      <c r="U65" s="17"/>
      <c r="V65" s="16"/>
      <c r="W65" s="16"/>
      <c r="X65" s="16"/>
      <c r="Y65" s="16"/>
      <c r="Z65" s="16"/>
      <c r="AA65" s="16"/>
      <c r="AB65" s="74"/>
      <c r="AC65" s="17"/>
      <c r="AD65" s="16"/>
      <c r="AE65" s="16"/>
      <c r="AF65" s="16"/>
      <c r="AG65" s="16"/>
      <c r="AH65" s="20"/>
      <c r="AI65" s="18"/>
      <c r="AJ65" s="20"/>
      <c r="AK65" s="18"/>
      <c r="AL65" s="20"/>
      <c r="AM65" s="18"/>
      <c r="AN65" s="20"/>
      <c r="AO65" s="18"/>
      <c r="AP65" s="16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</row>
    <row r="66" ht="15.75" customHeight="1">
      <c r="A66" s="9">
        <v>6110.0</v>
      </c>
      <c r="B66" s="10" t="s">
        <v>98</v>
      </c>
      <c r="C66" s="4">
        <f t="shared" si="6"/>
        <v>3300</v>
      </c>
      <c r="D66" s="22"/>
      <c r="E66" s="26"/>
      <c r="F66" s="26"/>
      <c r="G66" s="70"/>
      <c r="H66" s="71"/>
      <c r="I66" s="16"/>
      <c r="J66" s="16"/>
      <c r="K66" s="16"/>
      <c r="L66" s="16"/>
      <c r="M66" s="16"/>
      <c r="N66" s="16"/>
      <c r="O66" s="16"/>
      <c r="P66" s="26"/>
      <c r="Q66" s="18"/>
      <c r="R66" s="16"/>
      <c r="S66" s="20"/>
      <c r="T66" s="18"/>
      <c r="U66" s="17"/>
      <c r="V66" s="16"/>
      <c r="W66" s="16"/>
      <c r="X66" s="15">
        <v>3000.0</v>
      </c>
      <c r="Y66" s="16"/>
      <c r="Z66" s="16"/>
      <c r="AA66" s="16"/>
      <c r="AB66" s="17"/>
      <c r="AC66" s="17"/>
      <c r="AD66" s="16"/>
      <c r="AE66" s="16"/>
      <c r="AF66" s="16"/>
      <c r="AG66" s="16"/>
      <c r="AH66" s="20"/>
      <c r="AI66" s="18"/>
      <c r="AJ66" s="20"/>
      <c r="AK66" s="21">
        <v>300.0</v>
      </c>
      <c r="AL66" s="20"/>
      <c r="AM66" s="18"/>
      <c r="AN66" s="20"/>
      <c r="AO66" s="18"/>
      <c r="AP66" s="16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</row>
    <row r="67" ht="15.75" customHeight="1">
      <c r="A67" s="9">
        <v>6300.0</v>
      </c>
      <c r="B67" s="10" t="s">
        <v>99</v>
      </c>
      <c r="C67" s="4">
        <f t="shared" si="6"/>
        <v>195000</v>
      </c>
      <c r="D67" s="22"/>
      <c r="E67" s="77">
        <v>7000.0</v>
      </c>
      <c r="F67" s="31">
        <v>44000.0</v>
      </c>
      <c r="G67" s="75">
        <f>500*3*2</f>
        <v>3000</v>
      </c>
      <c r="H67" s="71"/>
      <c r="I67" s="16"/>
      <c r="J67" s="16"/>
      <c r="K67" s="16"/>
      <c r="L67" s="15">
        <v>1000.0</v>
      </c>
      <c r="M67" s="15">
        <v>35000.0</v>
      </c>
      <c r="N67" s="16"/>
      <c r="O67" s="16"/>
      <c r="P67" s="24">
        <v>55000.0</v>
      </c>
      <c r="Q67" s="21">
        <v>25000.0</v>
      </c>
      <c r="R67" s="16"/>
      <c r="S67" s="20"/>
      <c r="T67" s="18"/>
      <c r="U67" s="17"/>
      <c r="V67" s="16"/>
      <c r="W67" s="16"/>
      <c r="X67" s="15">
        <v>5000.0</v>
      </c>
      <c r="Y67" s="15">
        <v>6000.0</v>
      </c>
      <c r="Z67" s="16"/>
      <c r="AA67" s="16"/>
      <c r="AB67" s="76">
        <v>3500.0</v>
      </c>
      <c r="AC67" s="17"/>
      <c r="AD67" s="16"/>
      <c r="AE67" s="15">
        <v>3500.0</v>
      </c>
      <c r="AF67" s="16"/>
      <c r="AG67" s="15">
        <v>5000.0</v>
      </c>
      <c r="AH67" s="20"/>
      <c r="AI67" s="18"/>
      <c r="AJ67" s="20"/>
      <c r="AK67" s="18"/>
      <c r="AL67" s="19">
        <v>2000.0</v>
      </c>
      <c r="AM67" s="18"/>
      <c r="AN67" s="20"/>
      <c r="AO67" s="18"/>
      <c r="AP67" s="16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</row>
    <row r="68" ht="15.75" customHeight="1">
      <c r="A68" s="9">
        <v>6320.0</v>
      </c>
      <c r="B68" s="10" t="s">
        <v>100</v>
      </c>
      <c r="C68" s="4">
        <f t="shared" si="6"/>
        <v>82550</v>
      </c>
      <c r="D68" s="22"/>
      <c r="E68" s="14"/>
      <c r="F68" s="18"/>
      <c r="G68" s="70"/>
      <c r="H68" s="71"/>
      <c r="I68" s="16"/>
      <c r="J68" s="16"/>
      <c r="K68" s="16"/>
      <c r="L68" s="16"/>
      <c r="M68" s="16"/>
      <c r="N68" s="16"/>
      <c r="O68" s="16"/>
      <c r="P68" s="34"/>
      <c r="Q68" s="18"/>
      <c r="R68" s="16"/>
      <c r="S68" s="20"/>
      <c r="T68" s="18"/>
      <c r="U68" s="17"/>
      <c r="V68" s="16"/>
      <c r="W68" s="16"/>
      <c r="X68" s="16"/>
      <c r="Y68" s="16"/>
      <c r="Z68" s="15">
        <v>550.0</v>
      </c>
      <c r="AA68" s="16"/>
      <c r="AB68" s="74"/>
      <c r="AC68" s="17"/>
      <c r="AD68" s="16"/>
      <c r="AE68" s="16"/>
      <c r="AF68" s="16"/>
      <c r="AG68" s="16"/>
      <c r="AH68" s="19">
        <v>82000.0</v>
      </c>
      <c r="AI68" s="18"/>
      <c r="AJ68" s="20"/>
      <c r="AK68" s="18"/>
      <c r="AL68" s="20"/>
      <c r="AM68" s="18"/>
      <c r="AN68" s="20"/>
      <c r="AO68" s="18"/>
      <c r="AP68" s="16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</row>
    <row r="69" ht="15.75" customHeight="1">
      <c r="A69" s="9">
        <v>6340.0</v>
      </c>
      <c r="B69" s="10" t="s">
        <v>101</v>
      </c>
      <c r="C69" s="4">
        <f t="shared" si="6"/>
        <v>105000</v>
      </c>
      <c r="D69" s="26"/>
      <c r="E69" s="14"/>
      <c r="F69" s="18"/>
      <c r="G69" s="70"/>
      <c r="H69" s="71"/>
      <c r="I69" s="16"/>
      <c r="J69" s="16"/>
      <c r="K69" s="16"/>
      <c r="L69" s="16"/>
      <c r="M69" s="16"/>
      <c r="N69" s="16"/>
      <c r="O69" s="16"/>
      <c r="P69" s="34"/>
      <c r="Q69" s="18"/>
      <c r="R69" s="16"/>
      <c r="S69" s="20"/>
      <c r="T69" s="18"/>
      <c r="U69" s="17"/>
      <c r="V69" s="16"/>
      <c r="W69" s="16"/>
      <c r="X69" s="16"/>
      <c r="Y69" s="16"/>
      <c r="Z69" s="15">
        <v>35000.0</v>
      </c>
      <c r="AA69" s="16"/>
      <c r="AB69" s="74"/>
      <c r="AC69" s="17"/>
      <c r="AD69" s="16"/>
      <c r="AE69" s="16"/>
      <c r="AF69" s="16"/>
      <c r="AG69" s="16"/>
      <c r="AH69" s="19">
        <v>70000.0</v>
      </c>
      <c r="AI69" s="18"/>
      <c r="AJ69" s="20"/>
      <c r="AK69" s="18"/>
      <c r="AL69" s="20"/>
      <c r="AM69" s="18"/>
      <c r="AN69" s="20"/>
      <c r="AO69" s="18"/>
      <c r="AP69" s="16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</row>
    <row r="70" ht="15.75" customHeight="1">
      <c r="A70" s="9">
        <v>6360.0</v>
      </c>
      <c r="B70" s="10" t="s">
        <v>102</v>
      </c>
      <c r="C70" s="4">
        <f t="shared" si="6"/>
        <v>450</v>
      </c>
      <c r="D70" s="27">
        <v>250.0</v>
      </c>
      <c r="E70" s="14"/>
      <c r="F70" s="18"/>
      <c r="G70" s="70"/>
      <c r="H70" s="71"/>
      <c r="I70" s="16"/>
      <c r="J70" s="16"/>
      <c r="K70" s="16"/>
      <c r="L70" s="16"/>
      <c r="M70" s="16"/>
      <c r="N70" s="16"/>
      <c r="O70" s="16"/>
      <c r="P70" s="34"/>
      <c r="Q70" s="18"/>
      <c r="R70" s="16"/>
      <c r="S70" s="20"/>
      <c r="T70" s="18"/>
      <c r="U70" s="17"/>
      <c r="V70" s="15">
        <v>200.0</v>
      </c>
      <c r="W70" s="16"/>
      <c r="X70" s="16"/>
      <c r="Y70" s="16"/>
      <c r="Z70" s="16"/>
      <c r="AA70" s="16"/>
      <c r="AB70" s="74"/>
      <c r="AC70" s="17"/>
      <c r="AD70" s="16"/>
      <c r="AE70" s="16"/>
      <c r="AF70" s="16"/>
      <c r="AG70" s="16"/>
      <c r="AH70" s="20"/>
      <c r="AI70" s="18"/>
      <c r="AJ70" s="20"/>
      <c r="AK70" s="18"/>
      <c r="AL70" s="20"/>
      <c r="AM70" s="18"/>
      <c r="AN70" s="20"/>
      <c r="AO70" s="18"/>
      <c r="AP70" s="16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</row>
    <row r="71" ht="15.75" customHeight="1">
      <c r="A71" s="9">
        <v>6390.0</v>
      </c>
      <c r="B71" s="10" t="s">
        <v>103</v>
      </c>
      <c r="C71" s="4">
        <f t="shared" si="6"/>
        <v>6000</v>
      </c>
      <c r="D71" s="22"/>
      <c r="E71" s="14"/>
      <c r="F71" s="18"/>
      <c r="G71" s="70"/>
      <c r="H71" s="71"/>
      <c r="I71" s="16"/>
      <c r="J71" s="16"/>
      <c r="K71" s="16"/>
      <c r="L71" s="16"/>
      <c r="M71" s="16"/>
      <c r="N71" s="16"/>
      <c r="O71" s="16"/>
      <c r="P71" s="26"/>
      <c r="Q71" s="18"/>
      <c r="R71" s="16"/>
      <c r="S71" s="20"/>
      <c r="T71" s="18"/>
      <c r="U71" s="17"/>
      <c r="V71" s="16"/>
      <c r="W71" s="16"/>
      <c r="X71" s="16"/>
      <c r="Y71" s="16"/>
      <c r="Z71" s="16"/>
      <c r="AA71" s="16"/>
      <c r="AB71" s="74"/>
      <c r="AC71" s="17"/>
      <c r="AD71" s="16"/>
      <c r="AE71" s="16"/>
      <c r="AF71" s="16"/>
      <c r="AG71" s="16"/>
      <c r="AH71" s="19">
        <v>6000.0</v>
      </c>
      <c r="AI71" s="18"/>
      <c r="AJ71" s="20"/>
      <c r="AK71" s="18"/>
      <c r="AL71" s="20"/>
      <c r="AM71" s="18"/>
      <c r="AN71" s="20"/>
      <c r="AO71" s="18"/>
      <c r="AP71" s="16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</row>
    <row r="72" ht="15.75" customHeight="1">
      <c r="A72" s="9">
        <v>6420.0</v>
      </c>
      <c r="B72" s="10" t="s">
        <v>104</v>
      </c>
      <c r="C72" s="4">
        <f t="shared" si="6"/>
        <v>55000</v>
      </c>
      <c r="D72" s="22"/>
      <c r="E72" s="14"/>
      <c r="F72" s="18"/>
      <c r="G72" s="70"/>
      <c r="H72" s="71"/>
      <c r="I72" s="16"/>
      <c r="J72" s="16"/>
      <c r="K72" s="16"/>
      <c r="L72" s="16"/>
      <c r="M72" s="16"/>
      <c r="N72" s="16"/>
      <c r="O72" s="16"/>
      <c r="P72" s="24">
        <v>55000.0</v>
      </c>
      <c r="Q72" s="18"/>
      <c r="R72" s="16"/>
      <c r="S72" s="20"/>
      <c r="T72" s="18"/>
      <c r="U72" s="17"/>
      <c r="V72" s="16"/>
      <c r="W72" s="16"/>
      <c r="X72" s="16"/>
      <c r="Y72" s="16"/>
      <c r="Z72" s="16"/>
      <c r="AA72" s="16"/>
      <c r="AB72" s="74"/>
      <c r="AC72" s="17"/>
      <c r="AD72" s="16"/>
      <c r="AE72" s="16"/>
      <c r="AF72" s="16"/>
      <c r="AG72" s="16"/>
      <c r="AH72" s="20"/>
      <c r="AI72" s="18"/>
      <c r="AJ72" s="20"/>
      <c r="AK72" s="18"/>
      <c r="AL72" s="20"/>
      <c r="AM72" s="18"/>
      <c r="AN72" s="20"/>
      <c r="AO72" s="18"/>
      <c r="AP72" s="16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</row>
    <row r="73" ht="15.75" customHeight="1">
      <c r="A73" s="9">
        <v>6440.0</v>
      </c>
      <c r="B73" s="10" t="s">
        <v>105</v>
      </c>
      <c r="C73" s="4">
        <f t="shared" si="6"/>
        <v>49100</v>
      </c>
      <c r="D73" s="22"/>
      <c r="E73" s="14"/>
      <c r="F73" s="18"/>
      <c r="G73" s="70"/>
      <c r="H73" s="71"/>
      <c r="I73" s="15">
        <v>8000.0</v>
      </c>
      <c r="J73" s="15">
        <v>9000.0</v>
      </c>
      <c r="K73" s="16"/>
      <c r="L73" s="16"/>
      <c r="M73" s="16"/>
      <c r="N73" s="16"/>
      <c r="O73" s="16"/>
      <c r="P73" s="26"/>
      <c r="Q73" s="18"/>
      <c r="R73" s="16"/>
      <c r="S73" s="20"/>
      <c r="T73" s="18"/>
      <c r="U73" s="17"/>
      <c r="V73" s="16"/>
      <c r="W73" s="16"/>
      <c r="X73" s="16"/>
      <c r="Y73" s="15">
        <v>20000.0</v>
      </c>
      <c r="Z73" s="16"/>
      <c r="AA73" s="15">
        <v>9100.0</v>
      </c>
      <c r="AB73" s="74"/>
      <c r="AC73" s="17"/>
      <c r="AD73" s="16"/>
      <c r="AE73" s="16"/>
      <c r="AF73" s="15">
        <v>3000.0</v>
      </c>
      <c r="AG73" s="16"/>
      <c r="AH73" s="20"/>
      <c r="AI73" s="18"/>
      <c r="AJ73" s="20"/>
      <c r="AK73" s="18"/>
      <c r="AL73" s="20"/>
      <c r="AM73" s="18"/>
      <c r="AN73" s="20"/>
      <c r="AO73" s="18"/>
      <c r="AP73" s="16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</row>
    <row r="74" ht="15.75" customHeight="1">
      <c r="A74" s="9">
        <v>6490.0</v>
      </c>
      <c r="B74" s="10" t="s">
        <v>106</v>
      </c>
      <c r="C74" s="4">
        <f t="shared" si="6"/>
        <v>1466</v>
      </c>
      <c r="D74" s="22"/>
      <c r="E74" s="14"/>
      <c r="F74" s="18"/>
      <c r="G74" s="70"/>
      <c r="H74" s="71"/>
      <c r="I74" s="16"/>
      <c r="J74" s="16"/>
      <c r="K74" s="16"/>
      <c r="L74" s="16"/>
      <c r="M74" s="16"/>
      <c r="N74" s="16"/>
      <c r="O74" s="16"/>
      <c r="P74" s="24">
        <v>1466.0</v>
      </c>
      <c r="Q74" s="18"/>
      <c r="R74" s="16"/>
      <c r="S74" s="20"/>
      <c r="T74" s="18"/>
      <c r="U74" s="17"/>
      <c r="V74" s="16"/>
      <c r="W74" s="16"/>
      <c r="X74" s="16"/>
      <c r="Y74" s="16"/>
      <c r="Z74" s="16"/>
      <c r="AA74" s="16"/>
      <c r="AB74" s="74"/>
      <c r="AC74" s="17"/>
      <c r="AD74" s="16"/>
      <c r="AE74" s="16"/>
      <c r="AF74" s="16"/>
      <c r="AG74" s="16"/>
      <c r="AH74" s="20"/>
      <c r="AI74" s="18"/>
      <c r="AJ74" s="20"/>
      <c r="AK74" s="18"/>
      <c r="AL74" s="20"/>
      <c r="AM74" s="18"/>
      <c r="AN74" s="20"/>
      <c r="AO74" s="18"/>
      <c r="AP74" s="16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</row>
    <row r="75" ht="15.75" customHeight="1">
      <c r="A75" s="9">
        <v>6540.0</v>
      </c>
      <c r="B75" s="10" t="s">
        <v>107</v>
      </c>
      <c r="C75" s="4">
        <f t="shared" si="6"/>
        <v>79511</v>
      </c>
      <c r="D75" s="26"/>
      <c r="E75" s="14"/>
      <c r="F75" s="18"/>
      <c r="G75" s="70"/>
      <c r="H75" s="71"/>
      <c r="I75" s="15">
        <v>5000.0</v>
      </c>
      <c r="J75" s="16"/>
      <c r="K75" s="16"/>
      <c r="L75" s="16"/>
      <c r="M75" s="16"/>
      <c r="N75" s="16"/>
      <c r="O75" s="15">
        <v>30500.0</v>
      </c>
      <c r="P75" s="24">
        <v>20000.0</v>
      </c>
      <c r="Q75" s="18"/>
      <c r="R75" s="16"/>
      <c r="S75" s="20"/>
      <c r="T75" s="18"/>
      <c r="U75" s="17"/>
      <c r="V75" s="16"/>
      <c r="W75" s="16"/>
      <c r="X75" s="16"/>
      <c r="Y75" s="16"/>
      <c r="Z75" s="15">
        <v>22000.0</v>
      </c>
      <c r="AA75" s="16"/>
      <c r="AB75" s="74"/>
      <c r="AC75" s="17"/>
      <c r="AD75" s="16"/>
      <c r="AE75" s="16"/>
      <c r="AF75" s="15">
        <v>1000.0</v>
      </c>
      <c r="AG75" s="15">
        <v>1011.0</v>
      </c>
      <c r="AH75" s="20"/>
      <c r="AI75" s="18"/>
      <c r="AJ75" s="20"/>
      <c r="AK75" s="18"/>
      <c r="AL75" s="20"/>
      <c r="AM75" s="18"/>
      <c r="AN75" s="20"/>
      <c r="AO75" s="18"/>
      <c r="AP75" s="16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</row>
    <row r="76" ht="15.75" customHeight="1">
      <c r="A76" s="9">
        <v>6550.0</v>
      </c>
      <c r="B76" s="10" t="s">
        <v>108</v>
      </c>
      <c r="C76" s="4">
        <f t="shared" si="6"/>
        <v>13300</v>
      </c>
      <c r="D76" s="27">
        <v>500.0</v>
      </c>
      <c r="E76" s="14"/>
      <c r="F76" s="18"/>
      <c r="G76" s="70"/>
      <c r="H76" s="71"/>
      <c r="I76" s="16"/>
      <c r="J76" s="16"/>
      <c r="K76" s="16"/>
      <c r="L76" s="16"/>
      <c r="M76" s="15">
        <v>5000.0</v>
      </c>
      <c r="N76" s="16"/>
      <c r="O76" s="16"/>
      <c r="P76" s="34"/>
      <c r="Q76" s="18"/>
      <c r="R76" s="16"/>
      <c r="S76" s="19">
        <v>300.0</v>
      </c>
      <c r="T76" s="30">
        <v>1000.0</v>
      </c>
      <c r="U76" s="26"/>
      <c r="V76" s="16"/>
      <c r="W76" s="16"/>
      <c r="X76" s="16"/>
      <c r="Y76" s="15">
        <v>2000.0</v>
      </c>
      <c r="Z76" s="16"/>
      <c r="AA76" s="16"/>
      <c r="AB76" s="74"/>
      <c r="AC76" s="17"/>
      <c r="AD76" s="16"/>
      <c r="AE76" s="16"/>
      <c r="AF76" s="16"/>
      <c r="AG76" s="16"/>
      <c r="AH76" s="20"/>
      <c r="AI76" s="18"/>
      <c r="AJ76" s="20"/>
      <c r="AK76" s="21">
        <v>500.0</v>
      </c>
      <c r="AL76" s="19">
        <v>4000.0</v>
      </c>
      <c r="AM76" s="18"/>
      <c r="AN76" s="20"/>
      <c r="AO76" s="18"/>
      <c r="AP76" s="16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</row>
    <row r="77" ht="15.75" customHeight="1">
      <c r="A77" s="9">
        <v>6570.0</v>
      </c>
      <c r="B77" s="10" t="s">
        <v>109</v>
      </c>
      <c r="C77" s="4">
        <f t="shared" si="6"/>
        <v>0</v>
      </c>
      <c r="D77" s="22"/>
      <c r="E77" s="14"/>
      <c r="F77" s="18"/>
      <c r="G77" s="70"/>
      <c r="H77" s="71"/>
      <c r="I77" s="16"/>
      <c r="J77" s="16"/>
      <c r="K77" s="16"/>
      <c r="L77" s="16"/>
      <c r="M77" s="16"/>
      <c r="N77" s="16"/>
      <c r="O77" s="16"/>
      <c r="P77" s="34"/>
      <c r="Q77" s="18"/>
      <c r="R77" s="16"/>
      <c r="S77" s="20"/>
      <c r="T77" s="18"/>
      <c r="U77" s="17"/>
      <c r="V77" s="16"/>
      <c r="W77" s="16"/>
      <c r="X77" s="16"/>
      <c r="Y77" s="16"/>
      <c r="Z77" s="16"/>
      <c r="AA77" s="16"/>
      <c r="AB77" s="74"/>
      <c r="AC77" s="17"/>
      <c r="AD77" s="16"/>
      <c r="AE77" s="16"/>
      <c r="AF77" s="16"/>
      <c r="AG77" s="16"/>
      <c r="AH77" s="20"/>
      <c r="AI77" s="18"/>
      <c r="AJ77" s="20"/>
      <c r="AK77" s="18"/>
      <c r="AL77" s="20"/>
      <c r="AM77" s="18"/>
      <c r="AN77" s="20"/>
      <c r="AO77" s="18"/>
      <c r="AP77" s="16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</row>
    <row r="78" ht="15.75" customHeight="1">
      <c r="A78" s="9" t="s">
        <v>110</v>
      </c>
      <c r="B78" s="10" t="s">
        <v>111</v>
      </c>
      <c r="C78" s="4">
        <f t="shared" si="6"/>
        <v>271000</v>
      </c>
      <c r="D78" s="22"/>
      <c r="E78" s="26"/>
      <c r="F78" s="18"/>
      <c r="G78" s="70"/>
      <c r="H78" s="71"/>
      <c r="I78" s="16"/>
      <c r="J78" s="16"/>
      <c r="K78" s="16"/>
      <c r="L78" s="16"/>
      <c r="M78" s="16"/>
      <c r="N78" s="16"/>
      <c r="O78" s="16"/>
      <c r="P78" s="34"/>
      <c r="Q78" s="18"/>
      <c r="R78" s="16"/>
      <c r="S78" s="20"/>
      <c r="T78" s="18"/>
      <c r="U78" s="17"/>
      <c r="V78" s="16"/>
      <c r="W78" s="16"/>
      <c r="X78" s="16"/>
      <c r="Y78" s="16"/>
      <c r="Z78" s="15">
        <v>121000.0</v>
      </c>
      <c r="AA78" s="16"/>
      <c r="AB78" s="74"/>
      <c r="AC78" s="17"/>
      <c r="AD78" s="16"/>
      <c r="AE78" s="16"/>
      <c r="AF78" s="16"/>
      <c r="AG78" s="16"/>
      <c r="AH78" s="19">
        <v>150000.0</v>
      </c>
      <c r="AI78" s="18"/>
      <c r="AJ78" s="20"/>
      <c r="AK78" s="18"/>
      <c r="AL78" s="20"/>
      <c r="AM78" s="18"/>
      <c r="AN78" s="20"/>
      <c r="AO78" s="18"/>
      <c r="AP78" s="16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</row>
    <row r="79" ht="15.75" customHeight="1">
      <c r="A79" s="9">
        <v>6620.0</v>
      </c>
      <c r="B79" s="10" t="s">
        <v>112</v>
      </c>
      <c r="C79" s="4">
        <f t="shared" si="6"/>
        <v>99500</v>
      </c>
      <c r="D79" s="22"/>
      <c r="E79" s="77">
        <v>20000.0</v>
      </c>
      <c r="F79" s="18"/>
      <c r="G79" s="26"/>
      <c r="H79" s="71"/>
      <c r="I79" s="15">
        <v>25000.0</v>
      </c>
      <c r="J79" s="15">
        <v>4000.0</v>
      </c>
      <c r="K79" s="15">
        <v>1500.0</v>
      </c>
      <c r="L79" s="16"/>
      <c r="M79" s="16"/>
      <c r="N79" s="16"/>
      <c r="O79" s="16"/>
      <c r="P79" s="26"/>
      <c r="Q79" s="18"/>
      <c r="R79" s="16"/>
      <c r="S79" s="20"/>
      <c r="T79" s="18"/>
      <c r="U79" s="17"/>
      <c r="V79" s="16"/>
      <c r="W79" s="16"/>
      <c r="X79" s="16"/>
      <c r="Y79" s="15">
        <v>24000.0</v>
      </c>
      <c r="Z79" s="16"/>
      <c r="AA79" s="16"/>
      <c r="AB79" s="74"/>
      <c r="AC79" s="17"/>
      <c r="AD79" s="16"/>
      <c r="AE79" s="16"/>
      <c r="AF79" s="15">
        <v>15000.0</v>
      </c>
      <c r="AG79" s="16"/>
      <c r="AH79" s="19">
        <v>10000.0</v>
      </c>
      <c r="AI79" s="18"/>
      <c r="AJ79" s="20"/>
      <c r="AK79" s="18"/>
      <c r="AL79" s="20"/>
      <c r="AM79" s="18"/>
      <c r="AN79" s="20"/>
      <c r="AO79" s="18"/>
      <c r="AP79" s="16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</row>
    <row r="80" ht="15.75" customHeight="1">
      <c r="A80" s="9">
        <v>6700.0</v>
      </c>
      <c r="B80" s="10" t="s">
        <v>113</v>
      </c>
      <c r="C80" s="4">
        <f t="shared" si="6"/>
        <v>100500</v>
      </c>
      <c r="D80" s="22"/>
      <c r="E80" s="14"/>
      <c r="F80" s="18"/>
      <c r="G80" s="70"/>
      <c r="H80" s="71"/>
      <c r="I80" s="16"/>
      <c r="J80" s="16"/>
      <c r="K80" s="16"/>
      <c r="L80" s="16"/>
      <c r="M80" s="16"/>
      <c r="N80" s="16"/>
      <c r="O80" s="16"/>
      <c r="P80" s="24">
        <v>87500.0</v>
      </c>
      <c r="Q80" s="18"/>
      <c r="R80" s="16"/>
      <c r="S80" s="20"/>
      <c r="T80" s="18"/>
      <c r="U80" s="17"/>
      <c r="V80" s="16"/>
      <c r="W80" s="15">
        <v>13000.0</v>
      </c>
      <c r="X80" s="16"/>
      <c r="Y80" s="16"/>
      <c r="Z80" s="16"/>
      <c r="AA80" s="16"/>
      <c r="AB80" s="74"/>
      <c r="AC80" s="17"/>
      <c r="AD80" s="16"/>
      <c r="AE80" s="16"/>
      <c r="AF80" s="16"/>
      <c r="AG80" s="16"/>
      <c r="AH80" s="20"/>
      <c r="AI80" s="18"/>
      <c r="AJ80" s="20"/>
      <c r="AK80" s="18"/>
      <c r="AL80" s="20"/>
      <c r="AM80" s="18"/>
      <c r="AN80" s="20"/>
      <c r="AO80" s="18"/>
      <c r="AP80" s="16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</row>
    <row r="81" ht="15.75" customHeight="1">
      <c r="A81" s="9">
        <v>6712.0</v>
      </c>
      <c r="B81" s="10" t="s">
        <v>114</v>
      </c>
      <c r="C81" s="4">
        <f t="shared" si="6"/>
        <v>610200</v>
      </c>
      <c r="D81" s="26"/>
      <c r="E81" s="14"/>
      <c r="F81" s="18"/>
      <c r="G81" s="70"/>
      <c r="H81" s="71"/>
      <c r="I81" s="16"/>
      <c r="J81" s="16"/>
      <c r="K81" s="16"/>
      <c r="L81" s="16"/>
      <c r="M81" s="16"/>
      <c r="N81" s="16"/>
      <c r="O81" s="16"/>
      <c r="P81" s="24">
        <v>610000.0</v>
      </c>
      <c r="Q81" s="18"/>
      <c r="R81" s="16"/>
      <c r="S81" s="20"/>
      <c r="T81" s="18"/>
      <c r="U81" s="17"/>
      <c r="V81" s="16"/>
      <c r="W81" s="16"/>
      <c r="X81" s="16"/>
      <c r="Y81" s="15">
        <v>200.0</v>
      </c>
      <c r="Z81" s="16"/>
      <c r="AA81" s="16"/>
      <c r="AB81" s="74"/>
      <c r="AC81" s="17"/>
      <c r="AD81" s="16"/>
      <c r="AE81" s="16"/>
      <c r="AF81" s="16"/>
      <c r="AG81" s="16"/>
      <c r="AH81" s="20"/>
      <c r="AI81" s="18"/>
      <c r="AJ81" s="20"/>
      <c r="AK81" s="18"/>
      <c r="AL81" s="20"/>
      <c r="AM81" s="18"/>
      <c r="AN81" s="20"/>
      <c r="AO81" s="18"/>
      <c r="AP81" s="16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</row>
    <row r="82" ht="15.75" customHeight="1">
      <c r="A82" s="9">
        <v>6730.0</v>
      </c>
      <c r="B82" s="10" t="s">
        <v>115</v>
      </c>
      <c r="C82" s="4">
        <f t="shared" si="6"/>
        <v>293650</v>
      </c>
      <c r="D82" s="27">
        <v>2650.0</v>
      </c>
      <c r="E82" s="14"/>
      <c r="F82" s="18"/>
      <c r="G82" s="70"/>
      <c r="H82" s="26"/>
      <c r="I82" s="16"/>
      <c r="J82" s="16"/>
      <c r="K82" s="16"/>
      <c r="L82" s="16"/>
      <c r="M82" s="16"/>
      <c r="N82" s="16"/>
      <c r="O82" s="16"/>
      <c r="P82" s="34"/>
      <c r="Q82" s="18"/>
      <c r="R82" s="16"/>
      <c r="S82" s="20"/>
      <c r="T82" s="18"/>
      <c r="U82" s="17"/>
      <c r="V82" s="16"/>
      <c r="W82" s="15">
        <v>291000.0</v>
      </c>
      <c r="X82" s="16"/>
      <c r="Y82" s="16"/>
      <c r="Z82" s="16"/>
      <c r="AA82" s="16"/>
      <c r="AB82" s="74"/>
      <c r="AC82" s="17"/>
      <c r="AD82" s="16"/>
      <c r="AE82" s="16"/>
      <c r="AF82" s="16"/>
      <c r="AG82" s="16"/>
      <c r="AH82" s="20"/>
      <c r="AI82" s="18"/>
      <c r="AJ82" s="20"/>
      <c r="AK82" s="18"/>
      <c r="AL82" s="20"/>
      <c r="AM82" s="18"/>
      <c r="AN82" s="20"/>
      <c r="AO82" s="18"/>
      <c r="AP82" s="16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</row>
    <row r="83" ht="15.75" customHeight="1">
      <c r="A83" s="9">
        <v>6790.0</v>
      </c>
      <c r="B83" s="10" t="s">
        <v>116</v>
      </c>
      <c r="C83" s="4">
        <f t="shared" si="6"/>
        <v>124000</v>
      </c>
      <c r="D83" s="22"/>
      <c r="E83" s="14"/>
      <c r="F83" s="18"/>
      <c r="G83" s="70"/>
      <c r="H83" s="72">
        <v>4000.0</v>
      </c>
      <c r="I83" s="16"/>
      <c r="J83" s="16"/>
      <c r="K83" s="16"/>
      <c r="L83" s="16"/>
      <c r="M83" s="16"/>
      <c r="N83" s="16"/>
      <c r="O83" s="16"/>
      <c r="P83" s="26"/>
      <c r="Q83" s="18"/>
      <c r="R83" s="16"/>
      <c r="S83" s="20"/>
      <c r="T83" s="18"/>
      <c r="U83" s="17"/>
      <c r="V83" s="16"/>
      <c r="W83" s="16"/>
      <c r="X83" s="16"/>
      <c r="Y83" s="16"/>
      <c r="Z83" s="16"/>
      <c r="AA83" s="16"/>
      <c r="AB83" s="74"/>
      <c r="AC83" s="17"/>
      <c r="AD83" s="16"/>
      <c r="AE83" s="16"/>
      <c r="AF83" s="16"/>
      <c r="AG83" s="16"/>
      <c r="AH83" s="20"/>
      <c r="AI83" s="18"/>
      <c r="AJ83" s="20"/>
      <c r="AK83" s="18"/>
      <c r="AL83" s="20"/>
      <c r="AM83" s="18"/>
      <c r="AN83" s="20"/>
      <c r="AO83" s="21">
        <v>120000.0</v>
      </c>
      <c r="AP83" s="16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</row>
    <row r="84" ht="15.75" customHeight="1">
      <c r="A84" s="9">
        <v>6800.0</v>
      </c>
      <c r="B84" s="10" t="s">
        <v>117</v>
      </c>
      <c r="C84" s="4">
        <f t="shared" si="6"/>
        <v>2000</v>
      </c>
      <c r="D84" s="22"/>
      <c r="E84" s="14"/>
      <c r="F84" s="18"/>
      <c r="G84" s="26"/>
      <c r="H84" s="71"/>
      <c r="I84" s="16"/>
      <c r="J84" s="16"/>
      <c r="K84" s="16"/>
      <c r="L84" s="16"/>
      <c r="M84" s="16"/>
      <c r="N84" s="16"/>
      <c r="O84" s="16"/>
      <c r="P84" s="24">
        <v>2000.0</v>
      </c>
      <c r="Q84" s="18"/>
      <c r="R84" s="16"/>
      <c r="S84" s="20"/>
      <c r="T84" s="18"/>
      <c r="U84" s="17"/>
      <c r="V84" s="16"/>
      <c r="W84" s="16"/>
      <c r="X84" s="16"/>
      <c r="Y84" s="16"/>
      <c r="Z84" s="16"/>
      <c r="AA84" s="16"/>
      <c r="AB84" s="74"/>
      <c r="AC84" s="17"/>
      <c r="AD84" s="16"/>
      <c r="AE84" s="16"/>
      <c r="AF84" s="16"/>
      <c r="AG84" s="16"/>
      <c r="AH84" s="20"/>
      <c r="AI84" s="18"/>
      <c r="AJ84" s="20"/>
      <c r="AK84" s="18"/>
      <c r="AL84" s="20"/>
      <c r="AM84" s="18"/>
      <c r="AN84" s="20"/>
      <c r="AO84" s="18"/>
      <c r="AP84" s="16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</row>
    <row r="85" ht="15.75" customHeight="1">
      <c r="A85" s="9">
        <v>6810.0</v>
      </c>
      <c r="B85" s="10" t="s">
        <v>118</v>
      </c>
      <c r="C85" s="4">
        <f t="shared" si="6"/>
        <v>5385</v>
      </c>
      <c r="D85" s="22"/>
      <c r="E85" s="14"/>
      <c r="F85" s="18"/>
      <c r="G85" s="16"/>
      <c r="H85" s="71"/>
      <c r="I85" s="16"/>
      <c r="J85" s="16"/>
      <c r="K85" s="16"/>
      <c r="L85" s="16"/>
      <c r="M85" s="15">
        <v>5000.0</v>
      </c>
      <c r="N85" s="16"/>
      <c r="O85" s="16"/>
      <c r="P85" s="24">
        <v>300.0</v>
      </c>
      <c r="Q85" s="18"/>
      <c r="R85" s="16"/>
      <c r="S85" s="20"/>
      <c r="T85" s="18"/>
      <c r="U85" s="17"/>
      <c r="V85" s="16"/>
      <c r="W85" s="16"/>
      <c r="X85" s="16"/>
      <c r="Y85" s="16"/>
      <c r="Z85" s="16"/>
      <c r="AA85" s="16"/>
      <c r="AB85" s="74"/>
      <c r="AC85" s="17"/>
      <c r="AD85" s="16"/>
      <c r="AE85" s="16"/>
      <c r="AF85" s="16"/>
      <c r="AG85" s="16"/>
      <c r="AH85" s="20"/>
      <c r="AI85" s="21">
        <v>85.0</v>
      </c>
      <c r="AJ85" s="20"/>
      <c r="AK85" s="18"/>
      <c r="AL85" s="20"/>
      <c r="AM85" s="18"/>
      <c r="AN85" s="20"/>
      <c r="AO85" s="18"/>
      <c r="AP85" s="16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</row>
    <row r="86" ht="15.75" customHeight="1">
      <c r="A86" s="9">
        <v>6811.0</v>
      </c>
      <c r="B86" s="10" t="s">
        <v>119</v>
      </c>
      <c r="C86" s="4">
        <f t="shared" si="6"/>
        <v>11438.25</v>
      </c>
      <c r="D86" s="26"/>
      <c r="E86" s="14"/>
      <c r="F86" s="18"/>
      <c r="G86" s="16"/>
      <c r="H86" s="71"/>
      <c r="I86" s="16"/>
      <c r="J86" s="16"/>
      <c r="K86" s="16"/>
      <c r="L86" s="16"/>
      <c r="M86" s="16"/>
      <c r="N86" s="16"/>
      <c r="O86" s="16"/>
      <c r="P86" s="24">
        <v>3000.0</v>
      </c>
      <c r="Q86" s="18"/>
      <c r="R86" s="16"/>
      <c r="S86" s="20"/>
      <c r="T86" s="18"/>
      <c r="U86" s="17"/>
      <c r="V86" s="16"/>
      <c r="W86" s="16"/>
      <c r="X86" s="16"/>
      <c r="Y86" s="15">
        <v>1000.0</v>
      </c>
      <c r="Z86" s="16"/>
      <c r="AA86" s="16"/>
      <c r="AB86" s="74"/>
      <c r="AC86" s="17"/>
      <c r="AD86" s="16"/>
      <c r="AE86" s="16"/>
      <c r="AF86" s="16"/>
      <c r="AG86" s="16"/>
      <c r="AH86" s="20"/>
      <c r="AI86" s="21">
        <v>136.25</v>
      </c>
      <c r="AJ86" s="20"/>
      <c r="AK86" s="18"/>
      <c r="AL86" s="20"/>
      <c r="AM86" s="18"/>
      <c r="AN86" s="20"/>
      <c r="AO86" s="18"/>
      <c r="AP86" s="15">
        <v>7302.0</v>
      </c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</row>
    <row r="87" ht="15.75" customHeight="1">
      <c r="A87" s="9">
        <v>6820.0</v>
      </c>
      <c r="B87" s="10" t="s">
        <v>120</v>
      </c>
      <c r="C87" s="4">
        <f t="shared" si="6"/>
        <v>170800</v>
      </c>
      <c r="D87" s="27">
        <v>1300.0</v>
      </c>
      <c r="E87" s="14"/>
      <c r="F87" s="18"/>
      <c r="G87" s="16"/>
      <c r="H87" s="71"/>
      <c r="I87" s="16"/>
      <c r="J87" s="16"/>
      <c r="K87" s="16"/>
      <c r="L87" s="16"/>
      <c r="M87" s="16"/>
      <c r="N87" s="16"/>
      <c r="O87" s="16"/>
      <c r="P87" s="24"/>
      <c r="Q87" s="18"/>
      <c r="R87" s="16"/>
      <c r="S87" s="20"/>
      <c r="T87" s="30">
        <v>500.0</v>
      </c>
      <c r="U87" s="26"/>
      <c r="V87" s="16"/>
      <c r="W87" s="15">
        <v>136000.0</v>
      </c>
      <c r="X87" s="16"/>
      <c r="Y87" s="16"/>
      <c r="Z87" s="16"/>
      <c r="AA87" s="16"/>
      <c r="AB87" s="74"/>
      <c r="AC87" s="17"/>
      <c r="AD87" s="15">
        <v>30000.0</v>
      </c>
      <c r="AE87" s="16"/>
      <c r="AF87" s="16"/>
      <c r="AG87" s="16"/>
      <c r="AH87" s="20"/>
      <c r="AI87" s="21">
        <v>2000.0</v>
      </c>
      <c r="AJ87" s="20"/>
      <c r="AK87" s="21">
        <v>1000.0</v>
      </c>
      <c r="AL87" s="20"/>
      <c r="AM87" s="18"/>
      <c r="AN87" s="20"/>
      <c r="AO87" s="18"/>
      <c r="AP87" s="16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</row>
    <row r="88" ht="15.75" customHeight="1">
      <c r="A88" s="9">
        <v>6840.0</v>
      </c>
      <c r="B88" s="10" t="s">
        <v>121</v>
      </c>
      <c r="C88" s="4">
        <f t="shared" si="6"/>
        <v>1000</v>
      </c>
      <c r="D88" s="26"/>
      <c r="E88" s="14"/>
      <c r="F88" s="18"/>
      <c r="G88" s="16"/>
      <c r="H88" s="71"/>
      <c r="I88" s="16"/>
      <c r="J88" s="16"/>
      <c r="K88" s="16"/>
      <c r="L88" s="16"/>
      <c r="M88" s="17"/>
      <c r="N88" s="16"/>
      <c r="O88" s="16"/>
      <c r="P88" s="34"/>
      <c r="Q88" s="18"/>
      <c r="R88" s="16"/>
      <c r="S88" s="20"/>
      <c r="T88" s="18"/>
      <c r="U88" s="17"/>
      <c r="V88" s="16"/>
      <c r="W88" s="16"/>
      <c r="X88" s="16"/>
      <c r="Y88" s="16"/>
      <c r="Z88" s="16"/>
      <c r="AA88" s="16"/>
      <c r="AB88" s="74"/>
      <c r="AC88" s="17"/>
      <c r="AD88" s="16"/>
      <c r="AE88" s="16"/>
      <c r="AF88" s="16"/>
      <c r="AG88" s="16"/>
      <c r="AH88" s="20"/>
      <c r="AI88" s="21">
        <v>1000.0</v>
      </c>
      <c r="AJ88" s="20"/>
      <c r="AK88" s="18"/>
      <c r="AL88" s="20"/>
      <c r="AM88" s="18"/>
      <c r="AN88" s="20"/>
      <c r="AO88" s="18"/>
      <c r="AP88" s="16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</row>
    <row r="89" ht="15.75" customHeight="1">
      <c r="A89" s="9">
        <v>6860.0</v>
      </c>
      <c r="B89" s="10" t="s">
        <v>122</v>
      </c>
      <c r="C89" s="4">
        <f t="shared" si="6"/>
        <v>71000</v>
      </c>
      <c r="D89" s="35"/>
      <c r="E89" s="14"/>
      <c r="F89" s="18"/>
      <c r="G89" s="75">
        <v>0.0</v>
      </c>
      <c r="H89" s="71"/>
      <c r="I89" s="16"/>
      <c r="J89" s="16"/>
      <c r="K89" s="16"/>
      <c r="L89" s="16"/>
      <c r="M89" s="16"/>
      <c r="N89" s="16"/>
      <c r="O89" s="16"/>
      <c r="P89" s="26"/>
      <c r="Q89" s="18"/>
      <c r="R89" s="15">
        <v>7000.0</v>
      </c>
      <c r="S89" s="20"/>
      <c r="T89" s="18"/>
      <c r="U89" s="17"/>
      <c r="V89" s="16"/>
      <c r="W89" s="16"/>
      <c r="X89" s="16"/>
      <c r="Y89" s="15">
        <v>20000.0</v>
      </c>
      <c r="Z89" s="16"/>
      <c r="AA89" s="16"/>
      <c r="AB89" s="74"/>
      <c r="AC89" s="17"/>
      <c r="AD89" s="15">
        <v>2000.0</v>
      </c>
      <c r="AE89" s="15">
        <v>1000.0</v>
      </c>
      <c r="AF89" s="16"/>
      <c r="AG89" s="16"/>
      <c r="AH89" s="20"/>
      <c r="AI89" s="18"/>
      <c r="AJ89" s="20"/>
      <c r="AK89" s="18"/>
      <c r="AL89" s="19">
        <v>8000.0</v>
      </c>
      <c r="AM89" s="18"/>
      <c r="AN89" s="20"/>
      <c r="AO89" s="18"/>
      <c r="AP89" s="15">
        <v>33000.0</v>
      </c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</row>
    <row r="90" ht="15.75" customHeight="1">
      <c r="A90" s="9">
        <v>6900.0</v>
      </c>
      <c r="B90" s="10" t="s">
        <v>123</v>
      </c>
      <c r="C90" s="4">
        <f t="shared" si="6"/>
        <v>8220</v>
      </c>
      <c r="D90" s="22"/>
      <c r="E90" s="14"/>
      <c r="F90" s="18"/>
      <c r="G90" s="16"/>
      <c r="H90" s="71"/>
      <c r="I90" s="16"/>
      <c r="J90" s="16"/>
      <c r="K90" s="16"/>
      <c r="L90" s="16"/>
      <c r="M90" s="16"/>
      <c r="N90" s="16"/>
      <c r="O90" s="16"/>
      <c r="P90" s="24">
        <v>8220.0</v>
      </c>
      <c r="Q90" s="18"/>
      <c r="R90" s="16"/>
      <c r="S90" s="20"/>
      <c r="T90" s="18"/>
      <c r="U90" s="17"/>
      <c r="V90" s="16"/>
      <c r="W90" s="16"/>
      <c r="X90" s="16"/>
      <c r="Y90" s="16"/>
      <c r="Z90" s="16"/>
      <c r="AA90" s="16"/>
      <c r="AB90" s="74"/>
      <c r="AC90" s="17"/>
      <c r="AD90" s="16"/>
      <c r="AE90" s="16"/>
      <c r="AF90" s="16"/>
      <c r="AG90" s="16"/>
      <c r="AH90" s="20"/>
      <c r="AI90" s="18"/>
      <c r="AJ90" s="20"/>
      <c r="AK90" s="18"/>
      <c r="AL90" s="20"/>
      <c r="AM90" s="18"/>
      <c r="AN90" s="20"/>
      <c r="AO90" s="18"/>
      <c r="AP90" s="16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</row>
    <row r="91" ht="15.75" customHeight="1">
      <c r="A91" s="9">
        <v>6940.0</v>
      </c>
      <c r="B91" s="10" t="s">
        <v>124</v>
      </c>
      <c r="C91" s="4">
        <f t="shared" si="6"/>
        <v>150</v>
      </c>
      <c r="D91" s="22"/>
      <c r="E91" s="14"/>
      <c r="F91" s="18"/>
      <c r="G91" s="16"/>
      <c r="H91" s="71"/>
      <c r="I91" s="16"/>
      <c r="J91" s="16"/>
      <c r="K91" s="16"/>
      <c r="L91" s="16"/>
      <c r="M91" s="16"/>
      <c r="N91" s="16"/>
      <c r="O91" s="16"/>
      <c r="P91" s="34"/>
      <c r="Q91" s="18"/>
      <c r="R91" s="16"/>
      <c r="S91" s="19">
        <v>150.0</v>
      </c>
      <c r="T91" s="18"/>
      <c r="U91" s="17"/>
      <c r="V91" s="16"/>
      <c r="W91" s="16"/>
      <c r="X91" s="16"/>
      <c r="Y91" s="16"/>
      <c r="Z91" s="16"/>
      <c r="AA91" s="16"/>
      <c r="AB91" s="74"/>
      <c r="AC91" s="17"/>
      <c r="AD91" s="16"/>
      <c r="AE91" s="16"/>
      <c r="AF91" s="16"/>
      <c r="AG91" s="16"/>
      <c r="AH91" s="20"/>
      <c r="AI91" s="18"/>
      <c r="AJ91" s="20"/>
      <c r="AK91" s="18"/>
      <c r="AL91" s="20"/>
      <c r="AM91" s="18"/>
      <c r="AN91" s="20"/>
      <c r="AO91" s="18"/>
      <c r="AP91" s="16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8"/>
    </row>
    <row r="92" ht="15.75" customHeight="1">
      <c r="A92" s="9">
        <v>7100.0</v>
      </c>
      <c r="B92" s="10" t="s">
        <v>125</v>
      </c>
      <c r="C92" s="4">
        <f t="shared" si="6"/>
        <v>25000</v>
      </c>
      <c r="D92" s="22"/>
      <c r="E92" s="14"/>
      <c r="F92" s="18"/>
      <c r="G92" s="16"/>
      <c r="H92" s="71"/>
      <c r="I92" s="16"/>
      <c r="J92" s="15">
        <v>10000.0</v>
      </c>
      <c r="K92" s="16"/>
      <c r="L92" s="16"/>
      <c r="M92" s="16"/>
      <c r="N92" s="16"/>
      <c r="O92" s="16"/>
      <c r="P92" s="34"/>
      <c r="Q92" s="21">
        <v>15000.0</v>
      </c>
      <c r="R92" s="16"/>
      <c r="S92" s="20"/>
      <c r="T92" s="18"/>
      <c r="U92" s="17"/>
      <c r="V92" s="16"/>
      <c r="W92" s="16"/>
      <c r="X92" s="16"/>
      <c r="Y92" s="16"/>
      <c r="Z92" s="16"/>
      <c r="AA92" s="81"/>
      <c r="AB92" s="74"/>
      <c r="AC92" s="17"/>
      <c r="AD92" s="16"/>
      <c r="AE92" s="16"/>
      <c r="AF92" s="16"/>
      <c r="AG92" s="16"/>
      <c r="AH92" s="20"/>
      <c r="AI92" s="18"/>
      <c r="AJ92" s="20"/>
      <c r="AK92" s="18"/>
      <c r="AL92" s="20"/>
      <c r="AM92" s="18"/>
      <c r="AN92" s="20"/>
      <c r="AO92" s="18"/>
      <c r="AP92" s="15">
        <v>0.0</v>
      </c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</row>
    <row r="93" ht="15.75" customHeight="1">
      <c r="A93" s="9">
        <v>7101.0</v>
      </c>
      <c r="B93" s="10" t="s">
        <v>126</v>
      </c>
      <c r="C93" s="4">
        <f t="shared" si="6"/>
        <v>0</v>
      </c>
      <c r="D93" s="22"/>
      <c r="E93" s="14"/>
      <c r="F93" s="18"/>
      <c r="G93" s="16"/>
      <c r="H93" s="71"/>
      <c r="I93" s="16"/>
      <c r="J93" s="16"/>
      <c r="K93" s="16"/>
      <c r="L93" s="16"/>
      <c r="M93" s="16"/>
      <c r="N93" s="16"/>
      <c r="O93" s="16"/>
      <c r="P93" s="34"/>
      <c r="Q93" s="18"/>
      <c r="R93" s="16"/>
      <c r="S93" s="20"/>
      <c r="T93" s="18"/>
      <c r="U93" s="17"/>
      <c r="V93" s="16"/>
      <c r="W93" s="16"/>
      <c r="X93" s="16"/>
      <c r="Y93" s="16"/>
      <c r="Z93" s="16"/>
      <c r="AA93" s="78"/>
      <c r="AB93" s="74"/>
      <c r="AC93" s="17"/>
      <c r="AD93" s="16"/>
      <c r="AE93" s="16"/>
      <c r="AF93" s="16"/>
      <c r="AG93" s="16"/>
      <c r="AH93" s="20"/>
      <c r="AI93" s="18"/>
      <c r="AJ93" s="20"/>
      <c r="AK93" s="18"/>
      <c r="AL93" s="20"/>
      <c r="AM93" s="18"/>
      <c r="AN93" s="20"/>
      <c r="AO93" s="18"/>
      <c r="AP93" s="16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  <c r="BH93" s="8"/>
      <c r="BI93" s="8"/>
      <c r="BJ93" s="8"/>
    </row>
    <row r="94" ht="15.75" customHeight="1">
      <c r="A94" s="9">
        <v>7110.0</v>
      </c>
      <c r="B94" s="10" t="s">
        <v>127</v>
      </c>
      <c r="C94" s="4">
        <f t="shared" si="6"/>
        <v>0</v>
      </c>
      <c r="D94" s="22"/>
      <c r="E94" s="14"/>
      <c r="F94" s="18"/>
      <c r="G94" s="16"/>
      <c r="H94" s="71"/>
      <c r="I94" s="16"/>
      <c r="J94" s="16"/>
      <c r="K94" s="16"/>
      <c r="L94" s="16"/>
      <c r="M94" s="16"/>
      <c r="N94" s="16"/>
      <c r="O94" s="16"/>
      <c r="P94" s="34"/>
      <c r="Q94" s="18"/>
      <c r="R94" s="16"/>
      <c r="S94" s="20"/>
      <c r="T94" s="18"/>
      <c r="U94" s="17"/>
      <c r="V94" s="16"/>
      <c r="W94" s="16"/>
      <c r="X94" s="16"/>
      <c r="Y94" s="16"/>
      <c r="Z94" s="16"/>
      <c r="AA94" s="78"/>
      <c r="AB94" s="74"/>
      <c r="AC94" s="17"/>
      <c r="AD94" s="16"/>
      <c r="AE94" s="16"/>
      <c r="AF94" s="16"/>
      <c r="AG94" s="16"/>
      <c r="AH94" s="20"/>
      <c r="AI94" s="18"/>
      <c r="AJ94" s="20"/>
      <c r="AK94" s="18"/>
      <c r="AL94" s="20"/>
      <c r="AM94" s="18"/>
      <c r="AN94" s="20"/>
      <c r="AO94" s="18"/>
      <c r="AP94" s="16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</row>
    <row r="95" ht="15.75" customHeight="1">
      <c r="A95" s="9">
        <v>7140.0</v>
      </c>
      <c r="B95" s="10" t="s">
        <v>128</v>
      </c>
      <c r="C95" s="4">
        <f t="shared" si="6"/>
        <v>195000</v>
      </c>
      <c r="D95" s="22"/>
      <c r="E95" s="14"/>
      <c r="F95" s="18"/>
      <c r="G95" s="16"/>
      <c r="H95" s="71"/>
      <c r="I95" s="15">
        <v>6000.0</v>
      </c>
      <c r="J95" s="15">
        <v>10000.0</v>
      </c>
      <c r="K95" s="16"/>
      <c r="L95" s="16"/>
      <c r="M95" s="16"/>
      <c r="N95" s="16"/>
      <c r="O95" s="16"/>
      <c r="P95" s="34"/>
      <c r="Q95" s="21">
        <v>144000.0</v>
      </c>
      <c r="R95" s="16"/>
      <c r="S95" s="20"/>
      <c r="T95" s="18"/>
      <c r="U95" s="17"/>
      <c r="V95" s="16"/>
      <c r="W95" s="16"/>
      <c r="X95" s="16"/>
      <c r="Y95" s="16"/>
      <c r="Z95" s="16"/>
      <c r="AA95" s="74"/>
      <c r="AB95" s="74"/>
      <c r="AC95" s="17"/>
      <c r="AD95" s="16"/>
      <c r="AE95" s="16"/>
      <c r="AF95" s="15">
        <v>7000.0</v>
      </c>
      <c r="AG95" s="16"/>
      <c r="AH95" s="20"/>
      <c r="AI95" s="18"/>
      <c r="AJ95" s="20"/>
      <c r="AK95" s="18"/>
      <c r="AL95" s="20"/>
      <c r="AM95" s="18"/>
      <c r="AN95" s="20"/>
      <c r="AO95" s="18"/>
      <c r="AP95" s="15">
        <v>28000.0</v>
      </c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8"/>
      <c r="BH95" s="8"/>
      <c r="BI95" s="8"/>
      <c r="BJ95" s="8"/>
    </row>
    <row r="96" ht="15.75" customHeight="1">
      <c r="A96" s="9">
        <v>7150.0</v>
      </c>
      <c r="B96" s="10" t="s">
        <v>129</v>
      </c>
      <c r="C96" s="4">
        <f t="shared" si="6"/>
        <v>1500</v>
      </c>
      <c r="D96" s="22"/>
      <c r="E96" s="14"/>
      <c r="F96" s="18"/>
      <c r="G96" s="16"/>
      <c r="H96" s="71"/>
      <c r="I96" s="16"/>
      <c r="J96" s="16"/>
      <c r="K96" s="16"/>
      <c r="L96" s="16"/>
      <c r="M96" s="16"/>
      <c r="N96" s="16"/>
      <c r="O96" s="16"/>
      <c r="P96" s="34"/>
      <c r="Q96" s="18"/>
      <c r="R96" s="16"/>
      <c r="S96" s="20"/>
      <c r="T96" s="18"/>
      <c r="U96" s="17"/>
      <c r="V96" s="16"/>
      <c r="W96" s="16"/>
      <c r="X96" s="16"/>
      <c r="Y96" s="16"/>
      <c r="Z96" s="16"/>
      <c r="AA96" s="74"/>
      <c r="AB96" s="74"/>
      <c r="AC96" s="17"/>
      <c r="AD96" s="16"/>
      <c r="AE96" s="16"/>
      <c r="AF96" s="16"/>
      <c r="AG96" s="16"/>
      <c r="AH96" s="20"/>
      <c r="AI96" s="18"/>
      <c r="AJ96" s="20"/>
      <c r="AK96" s="18"/>
      <c r="AL96" s="20"/>
      <c r="AM96" s="21">
        <v>1500.0</v>
      </c>
      <c r="AN96" s="20"/>
      <c r="AO96" s="18"/>
      <c r="AP96" s="16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</row>
    <row r="97" ht="15.75" customHeight="1">
      <c r="A97" s="9">
        <v>7300.0</v>
      </c>
      <c r="B97" s="10" t="s">
        <v>130</v>
      </c>
      <c r="C97" s="4">
        <f t="shared" si="6"/>
        <v>0</v>
      </c>
      <c r="D97" s="22"/>
      <c r="E97" s="14"/>
      <c r="F97" s="18"/>
      <c r="G97" s="16"/>
      <c r="H97" s="26"/>
      <c r="I97" s="16"/>
      <c r="J97" s="16"/>
      <c r="K97" s="16"/>
      <c r="L97" s="16"/>
      <c r="M97" s="16"/>
      <c r="N97" s="16"/>
      <c r="O97" s="16"/>
      <c r="P97" s="34"/>
      <c r="Q97" s="18"/>
      <c r="R97" s="16"/>
      <c r="S97" s="20"/>
      <c r="T97" s="18"/>
      <c r="U97" s="17"/>
      <c r="V97" s="16"/>
      <c r="W97" s="16"/>
      <c r="X97" s="16"/>
      <c r="Y97" s="16"/>
      <c r="Z97" s="16"/>
      <c r="AA97" s="74"/>
      <c r="AB97" s="74"/>
      <c r="AC97" s="17"/>
      <c r="AD97" s="16"/>
      <c r="AE97" s="16"/>
      <c r="AF97" s="16"/>
      <c r="AG97" s="16"/>
      <c r="AH97" s="20"/>
      <c r="AI97" s="18"/>
      <c r="AJ97" s="20"/>
      <c r="AK97" s="18"/>
      <c r="AL97" s="20"/>
      <c r="AM97" s="18"/>
      <c r="AN97" s="20"/>
      <c r="AO97" s="18"/>
      <c r="AP97" s="16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</row>
    <row r="98" ht="15.75" customHeight="1">
      <c r="A98" s="9">
        <v>7320.0</v>
      </c>
      <c r="B98" s="10" t="s">
        <v>131</v>
      </c>
      <c r="C98" s="4">
        <f t="shared" si="6"/>
        <v>30880</v>
      </c>
      <c r="D98" s="27">
        <v>1200.0</v>
      </c>
      <c r="E98" s="14"/>
      <c r="F98" s="18"/>
      <c r="G98" s="75">
        <v>1000.0</v>
      </c>
      <c r="H98" s="72">
        <v>1000.0</v>
      </c>
      <c r="I98" s="16"/>
      <c r="J98" s="16"/>
      <c r="K98" s="16"/>
      <c r="L98" s="16"/>
      <c r="M98" s="15">
        <v>4000.0</v>
      </c>
      <c r="N98" s="15">
        <v>5000.0</v>
      </c>
      <c r="O98" s="15">
        <v>5000.0</v>
      </c>
      <c r="P98" s="24">
        <v>4000.0</v>
      </c>
      <c r="Q98" s="18"/>
      <c r="R98" s="16"/>
      <c r="S98" s="20"/>
      <c r="T98" s="30">
        <v>3000.0</v>
      </c>
      <c r="U98" s="26"/>
      <c r="V98" s="16"/>
      <c r="W98" s="16"/>
      <c r="X98" s="15">
        <v>4000.0</v>
      </c>
      <c r="Y98" s="16"/>
      <c r="Z98" s="16"/>
      <c r="AA98" s="74"/>
      <c r="AB98" s="74"/>
      <c r="AC98" s="17"/>
      <c r="AD98" s="16"/>
      <c r="AE98" s="15">
        <v>2680.0</v>
      </c>
      <c r="AF98" s="16"/>
      <c r="AG98" s="16"/>
      <c r="AH98" s="20"/>
      <c r="AI98" s="18"/>
      <c r="AJ98" s="20"/>
      <c r="AK98" s="18"/>
      <c r="AL98" s="20"/>
      <c r="AM98" s="18"/>
      <c r="AN98" s="20"/>
      <c r="AO98" s="18"/>
      <c r="AP98" s="16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</row>
    <row r="99" ht="15.75" customHeight="1">
      <c r="A99" s="9">
        <v>7350.0</v>
      </c>
      <c r="B99" s="10" t="s">
        <v>132</v>
      </c>
      <c r="C99" s="4">
        <f t="shared" si="6"/>
        <v>0</v>
      </c>
      <c r="D99" s="22"/>
      <c r="E99" s="14"/>
      <c r="F99" s="18"/>
      <c r="G99" s="16"/>
      <c r="H99" s="71"/>
      <c r="I99" s="16"/>
      <c r="J99" s="16"/>
      <c r="K99" s="16"/>
      <c r="L99" s="16"/>
      <c r="M99" s="16"/>
      <c r="N99" s="16"/>
      <c r="O99" s="16"/>
      <c r="P99" s="34"/>
      <c r="Q99" s="18"/>
      <c r="R99" s="16"/>
      <c r="S99" s="20"/>
      <c r="T99" s="18"/>
      <c r="U99" s="17"/>
      <c r="V99" s="16"/>
      <c r="W99" s="16"/>
      <c r="X99" s="16"/>
      <c r="Y99" s="16"/>
      <c r="Z99" s="16"/>
      <c r="AA99" s="74"/>
      <c r="AB99" s="74"/>
      <c r="AC99" s="17"/>
      <c r="AD99" s="16"/>
      <c r="AE99" s="16"/>
      <c r="AF99" s="16"/>
      <c r="AG99" s="16"/>
      <c r="AH99" s="20"/>
      <c r="AI99" s="18"/>
      <c r="AJ99" s="20"/>
      <c r="AK99" s="18"/>
      <c r="AL99" s="20"/>
      <c r="AM99" s="18"/>
      <c r="AN99" s="20"/>
      <c r="AO99" s="18"/>
      <c r="AP99" s="16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</row>
    <row r="100" ht="15.75" customHeight="1">
      <c r="A100" s="9">
        <v>7400.0</v>
      </c>
      <c r="B100" s="10" t="s">
        <v>133</v>
      </c>
      <c r="C100" s="4">
        <f t="shared" si="6"/>
        <v>53350</v>
      </c>
      <c r="D100" s="38">
        <v>250.0</v>
      </c>
      <c r="E100" s="14"/>
      <c r="F100" s="18"/>
      <c r="G100" s="16"/>
      <c r="H100" s="71"/>
      <c r="I100" s="15">
        <v>3000.0</v>
      </c>
      <c r="J100" s="16"/>
      <c r="K100" s="16"/>
      <c r="L100" s="16"/>
      <c r="M100" s="16"/>
      <c r="N100" s="16"/>
      <c r="O100" s="16"/>
      <c r="P100" s="34"/>
      <c r="Q100" s="18"/>
      <c r="R100" s="15">
        <v>2100.0</v>
      </c>
      <c r="S100" s="20"/>
      <c r="T100" s="18"/>
      <c r="U100" s="17"/>
      <c r="V100" s="16"/>
      <c r="W100" s="16"/>
      <c r="X100" s="16"/>
      <c r="Y100" s="16"/>
      <c r="Z100" s="16"/>
      <c r="AA100" s="74"/>
      <c r="AB100" s="74"/>
      <c r="AC100" s="17"/>
      <c r="AD100" s="15">
        <v>3000.0</v>
      </c>
      <c r="AE100" s="16"/>
      <c r="AF100" s="16"/>
      <c r="AG100" s="16"/>
      <c r="AH100" s="20"/>
      <c r="AI100" s="18"/>
      <c r="AJ100" s="19">
        <v>5000.0</v>
      </c>
      <c r="AK100" s="18"/>
      <c r="AL100" s="19">
        <v>40000.0</v>
      </c>
      <c r="AM100" s="18"/>
      <c r="AN100" s="20"/>
      <c r="AO100" s="18"/>
      <c r="AP100" s="16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</row>
    <row r="101" ht="15.75" customHeight="1">
      <c r="A101" s="9">
        <v>7410.0</v>
      </c>
      <c r="B101" s="10" t="s">
        <v>87</v>
      </c>
      <c r="C101" s="4">
        <f t="shared" si="6"/>
        <v>46095.5</v>
      </c>
      <c r="D101" s="22"/>
      <c r="E101" s="14"/>
      <c r="F101" s="18"/>
      <c r="G101" s="16"/>
      <c r="H101" s="71"/>
      <c r="I101" s="16"/>
      <c r="J101" s="16"/>
      <c r="K101" s="16"/>
      <c r="L101" s="16"/>
      <c r="M101" s="16"/>
      <c r="N101" s="16"/>
      <c r="O101" s="16"/>
      <c r="P101" s="34"/>
      <c r="Q101" s="18"/>
      <c r="R101" s="16"/>
      <c r="S101" s="20"/>
      <c r="T101" s="18"/>
      <c r="U101" s="17"/>
      <c r="V101" s="16"/>
      <c r="W101" s="15">
        <v>25000.0</v>
      </c>
      <c r="X101" s="16"/>
      <c r="Y101" s="16"/>
      <c r="Z101" s="16"/>
      <c r="AA101" s="82">
        <v>21095.5</v>
      </c>
      <c r="AB101" s="74"/>
      <c r="AC101" s="17"/>
      <c r="AD101" s="16"/>
      <c r="AE101" s="16"/>
      <c r="AF101" s="16"/>
      <c r="AG101" s="16"/>
      <c r="AH101" s="20"/>
      <c r="AI101" s="18"/>
      <c r="AJ101" s="20"/>
      <c r="AK101" s="18"/>
      <c r="AL101" s="20"/>
      <c r="AM101" s="18"/>
      <c r="AN101" s="20"/>
      <c r="AO101" s="18"/>
      <c r="AP101" s="16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8"/>
      <c r="BI101" s="8"/>
      <c r="BJ101" s="8"/>
    </row>
    <row r="102" ht="15.75" customHeight="1">
      <c r="A102" s="9">
        <v>7420.0</v>
      </c>
      <c r="B102" s="10" t="s">
        <v>134</v>
      </c>
      <c r="C102" s="4">
        <f t="shared" si="6"/>
        <v>7400</v>
      </c>
      <c r="D102" s="27">
        <v>400.0</v>
      </c>
      <c r="E102" s="14"/>
      <c r="F102" s="18"/>
      <c r="G102" s="16"/>
      <c r="H102" s="71"/>
      <c r="I102" s="16"/>
      <c r="J102" s="16"/>
      <c r="K102" s="16"/>
      <c r="L102" s="16"/>
      <c r="M102" s="16"/>
      <c r="N102" s="16"/>
      <c r="O102" s="16"/>
      <c r="P102" s="34"/>
      <c r="Q102" s="21">
        <v>500.0</v>
      </c>
      <c r="R102" s="16"/>
      <c r="S102" s="20"/>
      <c r="T102" s="30">
        <v>1000.0</v>
      </c>
      <c r="U102" s="26"/>
      <c r="V102" s="16"/>
      <c r="W102" s="16"/>
      <c r="X102" s="16"/>
      <c r="Y102" s="15">
        <v>500.0</v>
      </c>
      <c r="Z102" s="16"/>
      <c r="AA102" s="74"/>
      <c r="AB102" s="74"/>
      <c r="AC102" s="17"/>
      <c r="AD102" s="16"/>
      <c r="AE102" s="16"/>
      <c r="AF102" s="16"/>
      <c r="AG102" s="16"/>
      <c r="AH102" s="20"/>
      <c r="AI102" s="21">
        <v>4000.0</v>
      </c>
      <c r="AJ102" s="20"/>
      <c r="AK102" s="21">
        <v>1000.0</v>
      </c>
      <c r="AL102" s="20"/>
      <c r="AM102" s="18"/>
      <c r="AN102" s="20"/>
      <c r="AO102" s="18"/>
      <c r="AP102" s="16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</row>
    <row r="103" ht="15.75" customHeight="1">
      <c r="A103" s="9">
        <v>7430.0</v>
      </c>
      <c r="B103" s="10" t="s">
        <v>135</v>
      </c>
      <c r="C103" s="4">
        <f t="shared" si="6"/>
        <v>3000</v>
      </c>
      <c r="D103" s="22"/>
      <c r="E103" s="14"/>
      <c r="F103" s="18"/>
      <c r="G103" s="16"/>
      <c r="H103" s="71"/>
      <c r="I103" s="16"/>
      <c r="J103" s="16"/>
      <c r="K103" s="16"/>
      <c r="L103" s="16"/>
      <c r="M103" s="16"/>
      <c r="N103" s="15">
        <v>3000.0</v>
      </c>
      <c r="O103" s="16"/>
      <c r="P103" s="34"/>
      <c r="Q103" s="18"/>
      <c r="R103" s="16"/>
      <c r="S103" s="20"/>
      <c r="T103" s="18"/>
      <c r="U103" s="17"/>
      <c r="V103" s="16"/>
      <c r="W103" s="16"/>
      <c r="X103" s="16"/>
      <c r="Y103" s="16"/>
      <c r="Z103" s="16"/>
      <c r="AA103" s="74"/>
      <c r="AB103" s="74"/>
      <c r="AC103" s="17"/>
      <c r="AD103" s="16"/>
      <c r="AE103" s="16"/>
      <c r="AF103" s="16"/>
      <c r="AG103" s="16"/>
      <c r="AH103" s="20"/>
      <c r="AI103" s="18"/>
      <c r="AJ103" s="20"/>
      <c r="AK103" s="18"/>
      <c r="AL103" s="20"/>
      <c r="AM103" s="18"/>
      <c r="AN103" s="20"/>
      <c r="AO103" s="18"/>
      <c r="AP103" s="16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</row>
    <row r="104" ht="15.75" customHeight="1">
      <c r="A104" s="9">
        <v>7500.0</v>
      </c>
      <c r="B104" s="10" t="s">
        <v>136</v>
      </c>
      <c r="C104" s="4">
        <f t="shared" si="6"/>
        <v>157624</v>
      </c>
      <c r="D104" s="22"/>
      <c r="E104" s="14"/>
      <c r="F104" s="18"/>
      <c r="G104" s="16"/>
      <c r="H104" s="71"/>
      <c r="I104" s="15">
        <v>13000.0</v>
      </c>
      <c r="J104" s="16"/>
      <c r="K104" s="16"/>
      <c r="L104" s="17"/>
      <c r="M104" s="16"/>
      <c r="N104" s="16"/>
      <c r="O104" s="16"/>
      <c r="P104" s="24">
        <v>24210.0</v>
      </c>
      <c r="Q104" s="18"/>
      <c r="R104" s="16"/>
      <c r="S104" s="20"/>
      <c r="T104" s="18"/>
      <c r="U104" s="17"/>
      <c r="V104" s="16"/>
      <c r="W104" s="16"/>
      <c r="X104" s="16"/>
      <c r="Y104" s="16"/>
      <c r="Z104" s="15">
        <v>11766.0</v>
      </c>
      <c r="AA104" s="74"/>
      <c r="AB104" s="74"/>
      <c r="AC104" s="17"/>
      <c r="AD104" s="16"/>
      <c r="AE104" s="16"/>
      <c r="AF104" s="15">
        <v>8000.0</v>
      </c>
      <c r="AG104" s="16"/>
      <c r="AH104" s="19">
        <v>100648.0</v>
      </c>
      <c r="AI104" s="18"/>
      <c r="AJ104" s="20"/>
      <c r="AK104" s="18"/>
      <c r="AL104" s="20"/>
      <c r="AM104" s="18"/>
      <c r="AN104" s="20"/>
      <c r="AO104" s="18"/>
      <c r="AP104" s="16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</row>
    <row r="105" ht="15.75" customHeight="1">
      <c r="A105" s="9">
        <v>7510.0</v>
      </c>
      <c r="B105" s="10" t="s">
        <v>137</v>
      </c>
      <c r="C105" s="4">
        <f t="shared" si="6"/>
        <v>125000</v>
      </c>
      <c r="D105" s="22"/>
      <c r="E105" s="14"/>
      <c r="F105" s="18"/>
      <c r="G105" s="16"/>
      <c r="H105" s="71"/>
      <c r="I105" s="16"/>
      <c r="J105" s="16"/>
      <c r="K105" s="16"/>
      <c r="L105" s="15">
        <v>125000.0</v>
      </c>
      <c r="M105" s="16"/>
      <c r="N105" s="16"/>
      <c r="O105" s="16"/>
      <c r="P105" s="26"/>
      <c r="Q105" s="18"/>
      <c r="R105" s="16"/>
      <c r="S105" s="20"/>
      <c r="T105" s="18"/>
      <c r="U105" s="17"/>
      <c r="V105" s="16"/>
      <c r="W105" s="16"/>
      <c r="X105" s="16"/>
      <c r="Y105" s="16"/>
      <c r="Z105" s="16"/>
      <c r="AA105" s="17"/>
      <c r="AB105" s="74"/>
      <c r="AC105" s="17"/>
      <c r="AD105" s="16"/>
      <c r="AE105" s="16"/>
      <c r="AF105" s="16"/>
      <c r="AG105" s="16"/>
      <c r="AH105" s="20"/>
      <c r="AI105" s="18"/>
      <c r="AJ105" s="20"/>
      <c r="AK105" s="18"/>
      <c r="AL105" s="20"/>
      <c r="AM105" s="18"/>
      <c r="AN105" s="20"/>
      <c r="AO105" s="18"/>
      <c r="AP105" s="16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</row>
    <row r="106" ht="15.75" customHeight="1">
      <c r="A106" s="9">
        <v>7700.0</v>
      </c>
      <c r="B106" s="10" t="s">
        <v>138</v>
      </c>
      <c r="C106" s="4">
        <f t="shared" si="6"/>
        <v>124886</v>
      </c>
      <c r="D106" s="27">
        <v>1000.0</v>
      </c>
      <c r="E106" s="77">
        <v>13000.0</v>
      </c>
      <c r="F106" s="18"/>
      <c r="G106" s="16"/>
      <c r="H106" s="71"/>
      <c r="I106" s="15">
        <v>1000.0</v>
      </c>
      <c r="J106" s="15">
        <v>3000.0</v>
      </c>
      <c r="K106" s="16"/>
      <c r="L106" s="15">
        <v>5000.0</v>
      </c>
      <c r="M106" s="15">
        <v>10000.0</v>
      </c>
      <c r="N106" s="15">
        <v>12000.0</v>
      </c>
      <c r="O106" s="16"/>
      <c r="P106" s="24">
        <v>35000.0</v>
      </c>
      <c r="Q106" s="18"/>
      <c r="R106" s="15">
        <v>1000.0</v>
      </c>
      <c r="S106" s="19">
        <v>1500.0</v>
      </c>
      <c r="T106" s="18"/>
      <c r="U106" s="17"/>
      <c r="V106" s="16"/>
      <c r="W106" s="16"/>
      <c r="X106" s="16"/>
      <c r="Y106" s="15">
        <v>5000.0</v>
      </c>
      <c r="Z106" s="16"/>
      <c r="AA106" s="76">
        <v>1500.0</v>
      </c>
      <c r="AB106" s="78"/>
      <c r="AC106" s="17"/>
      <c r="AD106" s="15">
        <v>6000.0</v>
      </c>
      <c r="AE106" s="16"/>
      <c r="AF106" s="15">
        <v>3000.0</v>
      </c>
      <c r="AG106" s="15">
        <v>1000.0</v>
      </c>
      <c r="AH106" s="20"/>
      <c r="AI106" s="21">
        <v>3000.0</v>
      </c>
      <c r="AJ106" s="19">
        <v>400.0</v>
      </c>
      <c r="AK106" s="21">
        <v>1000.0</v>
      </c>
      <c r="AL106" s="19">
        <v>12000.0</v>
      </c>
      <c r="AM106" s="21">
        <v>1500.0</v>
      </c>
      <c r="AN106" s="20"/>
      <c r="AO106" s="18"/>
      <c r="AP106" s="15">
        <v>7986.0</v>
      </c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  <c r="BG106" s="8"/>
      <c r="BH106" s="8"/>
      <c r="BI106" s="8"/>
      <c r="BJ106" s="8"/>
    </row>
    <row r="107" ht="15.75" customHeight="1">
      <c r="A107" s="9">
        <v>7740.0</v>
      </c>
      <c r="B107" s="10" t="s">
        <v>139</v>
      </c>
      <c r="C107" s="4">
        <f t="shared" si="6"/>
        <v>0</v>
      </c>
      <c r="D107" s="22"/>
      <c r="E107" s="14"/>
      <c r="F107" s="18"/>
      <c r="G107" s="16"/>
      <c r="H107" s="71"/>
      <c r="I107" s="16"/>
      <c r="J107" s="16"/>
      <c r="K107" s="16"/>
      <c r="L107" s="16"/>
      <c r="M107" s="16"/>
      <c r="N107" s="16"/>
      <c r="O107" s="16"/>
      <c r="P107" s="26"/>
      <c r="Q107" s="18"/>
      <c r="R107" s="16"/>
      <c r="S107" s="20"/>
      <c r="T107" s="18"/>
      <c r="U107" s="17"/>
      <c r="V107" s="16"/>
      <c r="W107" s="16"/>
      <c r="X107" s="16"/>
      <c r="Y107" s="16"/>
      <c r="Z107" s="16"/>
      <c r="AA107" s="17"/>
      <c r="AB107" s="74"/>
      <c r="AC107" s="17"/>
      <c r="AD107" s="16"/>
      <c r="AE107" s="16"/>
      <c r="AF107" s="16"/>
      <c r="AG107" s="16"/>
      <c r="AH107" s="20"/>
      <c r="AI107" s="18"/>
      <c r="AJ107" s="20"/>
      <c r="AK107" s="18"/>
      <c r="AL107" s="20"/>
      <c r="AM107" s="18"/>
      <c r="AN107" s="20"/>
      <c r="AO107" s="18"/>
      <c r="AP107" s="16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</row>
    <row r="108" ht="15.75" customHeight="1">
      <c r="A108" s="9">
        <v>7750.0</v>
      </c>
      <c r="B108" s="10" t="s">
        <v>140</v>
      </c>
      <c r="C108" s="4">
        <f t="shared" si="6"/>
        <v>7000</v>
      </c>
      <c r="D108" s="22"/>
      <c r="E108" s="14"/>
      <c r="F108" s="18"/>
      <c r="G108" s="16"/>
      <c r="H108" s="71"/>
      <c r="I108" s="16"/>
      <c r="J108" s="16"/>
      <c r="K108" s="16"/>
      <c r="L108" s="16"/>
      <c r="M108" s="16"/>
      <c r="N108" s="16"/>
      <c r="O108" s="16"/>
      <c r="P108" s="34"/>
      <c r="Q108" s="18"/>
      <c r="R108" s="16"/>
      <c r="S108" s="20"/>
      <c r="T108" s="18"/>
      <c r="U108" s="17"/>
      <c r="V108" s="16"/>
      <c r="W108" s="16"/>
      <c r="X108" s="16"/>
      <c r="Y108" s="16"/>
      <c r="Z108" s="16"/>
      <c r="AA108" s="74"/>
      <c r="AB108" s="74"/>
      <c r="AC108" s="17"/>
      <c r="AD108" s="16"/>
      <c r="AE108" s="16"/>
      <c r="AF108" s="16"/>
      <c r="AG108" s="16"/>
      <c r="AH108" s="19">
        <v>7000.0</v>
      </c>
      <c r="AI108" s="18"/>
      <c r="AJ108" s="20"/>
      <c r="AK108" s="18"/>
      <c r="AL108" s="20"/>
      <c r="AM108" s="18"/>
      <c r="AN108" s="20"/>
      <c r="AO108" s="18"/>
      <c r="AP108" s="16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/>
      <c r="BH108" s="8"/>
      <c r="BI108" s="8"/>
      <c r="BJ108" s="8"/>
    </row>
    <row r="109" ht="15.75" customHeight="1">
      <c r="A109" s="9">
        <v>7770.0</v>
      </c>
      <c r="B109" s="10" t="s">
        <v>141</v>
      </c>
      <c r="C109" s="4">
        <f t="shared" si="6"/>
        <v>20930</v>
      </c>
      <c r="D109" s="22"/>
      <c r="E109" s="14"/>
      <c r="F109" s="18"/>
      <c r="G109" s="16"/>
      <c r="H109" s="71"/>
      <c r="I109" s="15">
        <v>300.0</v>
      </c>
      <c r="J109" s="16"/>
      <c r="K109" s="16"/>
      <c r="L109" s="16"/>
      <c r="M109" s="16"/>
      <c r="N109" s="16"/>
      <c r="O109" s="16"/>
      <c r="P109" s="24">
        <v>10000.0</v>
      </c>
      <c r="Q109" s="21">
        <v>10000.0</v>
      </c>
      <c r="R109" s="16"/>
      <c r="S109" s="20"/>
      <c r="T109" s="18"/>
      <c r="U109" s="17"/>
      <c r="V109" s="16"/>
      <c r="W109" s="16"/>
      <c r="X109" s="16"/>
      <c r="Y109" s="16"/>
      <c r="Z109" s="16"/>
      <c r="AA109" s="74"/>
      <c r="AB109" s="74"/>
      <c r="AC109" s="17"/>
      <c r="AD109" s="16"/>
      <c r="AE109" s="16"/>
      <c r="AF109" s="16"/>
      <c r="AG109" s="16"/>
      <c r="AH109" s="20"/>
      <c r="AI109" s="21">
        <v>130.0</v>
      </c>
      <c r="AJ109" s="20"/>
      <c r="AK109" s="18"/>
      <c r="AL109" s="20"/>
      <c r="AM109" s="21">
        <v>500.0</v>
      </c>
      <c r="AN109" s="20"/>
      <c r="AO109" s="18"/>
      <c r="AP109" s="16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  <c r="BF109" s="8"/>
      <c r="BG109" s="8"/>
      <c r="BH109" s="8"/>
      <c r="BI109" s="8"/>
      <c r="BJ109" s="8"/>
    </row>
    <row r="110" ht="15.75" customHeight="1">
      <c r="A110" s="9">
        <v>7790.0</v>
      </c>
      <c r="B110" s="10" t="s">
        <v>142</v>
      </c>
      <c r="C110" s="4">
        <f t="shared" si="6"/>
        <v>500</v>
      </c>
      <c r="D110" s="22"/>
      <c r="E110" s="14"/>
      <c r="F110" s="18"/>
      <c r="G110" s="16"/>
      <c r="H110" s="71"/>
      <c r="I110" s="16"/>
      <c r="J110" s="16"/>
      <c r="K110" s="16"/>
      <c r="L110" s="16"/>
      <c r="M110" s="16"/>
      <c r="N110" s="16"/>
      <c r="O110" s="16"/>
      <c r="P110" s="26"/>
      <c r="Q110" s="18"/>
      <c r="R110" s="16"/>
      <c r="S110" s="20"/>
      <c r="T110" s="30">
        <v>500.0</v>
      </c>
      <c r="U110" s="26"/>
      <c r="V110" s="16"/>
      <c r="W110" s="16"/>
      <c r="X110" s="16"/>
      <c r="Y110" s="16"/>
      <c r="Z110" s="16"/>
      <c r="AA110" s="74"/>
      <c r="AB110" s="74"/>
      <c r="AC110" s="17"/>
      <c r="AD110" s="16"/>
      <c r="AE110" s="16"/>
      <c r="AF110" s="16"/>
      <c r="AG110" s="16"/>
      <c r="AH110" s="20"/>
      <c r="AI110" s="18"/>
      <c r="AJ110" s="20"/>
      <c r="AK110" s="18"/>
      <c r="AL110" s="20"/>
      <c r="AM110" s="18"/>
      <c r="AN110" s="20"/>
      <c r="AO110" s="18"/>
      <c r="AP110" s="16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  <c r="BG110" s="8"/>
      <c r="BH110" s="8"/>
      <c r="BI110" s="8"/>
      <c r="BJ110" s="8"/>
    </row>
    <row r="111" ht="15.75" customHeight="1">
      <c r="A111" s="9">
        <v>7791.0</v>
      </c>
      <c r="B111" s="10" t="s">
        <v>143</v>
      </c>
      <c r="C111" s="4">
        <f t="shared" si="6"/>
        <v>15000</v>
      </c>
      <c r="D111" s="22"/>
      <c r="E111" s="14"/>
      <c r="F111" s="18"/>
      <c r="G111" s="16"/>
      <c r="H111" s="71"/>
      <c r="I111" s="16"/>
      <c r="J111" s="16"/>
      <c r="K111" s="16"/>
      <c r="L111" s="16"/>
      <c r="M111" s="16"/>
      <c r="N111" s="15">
        <v>15000.0</v>
      </c>
      <c r="O111" s="16"/>
      <c r="P111" s="34"/>
      <c r="Q111" s="18"/>
      <c r="R111" s="16"/>
      <c r="S111" s="20"/>
      <c r="T111" s="18"/>
      <c r="U111" s="17"/>
      <c r="V111" s="16"/>
      <c r="W111" s="16"/>
      <c r="X111" s="16"/>
      <c r="Y111" s="16"/>
      <c r="Z111" s="16"/>
      <c r="AA111" s="74"/>
      <c r="AB111" s="74"/>
      <c r="AC111" s="17"/>
      <c r="AD111" s="16"/>
      <c r="AE111" s="16"/>
      <c r="AF111" s="16"/>
      <c r="AG111" s="16"/>
      <c r="AH111" s="20"/>
      <c r="AI111" s="18"/>
      <c r="AJ111" s="20"/>
      <c r="AK111" s="18"/>
      <c r="AL111" s="20"/>
      <c r="AM111" s="18"/>
      <c r="AN111" s="20"/>
      <c r="AO111" s="18"/>
      <c r="AP111" s="16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  <c r="BH111" s="8"/>
      <c r="BI111" s="8"/>
      <c r="BJ111" s="8"/>
    </row>
    <row r="112" ht="15.75" customHeight="1">
      <c r="A112" s="9">
        <v>7830.0</v>
      </c>
      <c r="B112" s="10" t="s">
        <v>144</v>
      </c>
      <c r="C112" s="4">
        <f t="shared" si="6"/>
        <v>0</v>
      </c>
      <c r="D112" s="22"/>
      <c r="E112" s="14"/>
      <c r="F112" s="18"/>
      <c r="G112" s="16"/>
      <c r="H112" s="16"/>
      <c r="I112" s="16"/>
      <c r="J112" s="16"/>
      <c r="K112" s="16"/>
      <c r="L112" s="16"/>
      <c r="M112" s="16"/>
      <c r="N112" s="16"/>
      <c r="O112" s="16"/>
      <c r="P112" s="34"/>
      <c r="Q112" s="18"/>
      <c r="R112" s="16"/>
      <c r="S112" s="20"/>
      <c r="T112" s="18"/>
      <c r="U112" s="17"/>
      <c r="V112" s="16"/>
      <c r="W112" s="16"/>
      <c r="X112" s="16"/>
      <c r="Y112" s="16"/>
      <c r="Z112" s="16"/>
      <c r="AA112" s="74"/>
      <c r="AB112" s="74"/>
      <c r="AC112" s="17"/>
      <c r="AD112" s="16"/>
      <c r="AE112" s="16"/>
      <c r="AF112" s="16"/>
      <c r="AG112" s="16"/>
      <c r="AH112" s="20"/>
      <c r="AI112" s="18"/>
      <c r="AJ112" s="20"/>
      <c r="AK112" s="18"/>
      <c r="AL112" s="20"/>
      <c r="AM112" s="18"/>
      <c r="AN112" s="20"/>
      <c r="AO112" s="18"/>
      <c r="AP112" s="16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8"/>
      <c r="BI112" s="8"/>
      <c r="BJ112" s="8"/>
    </row>
    <row r="113" ht="15.75" customHeight="1">
      <c r="A113" s="9">
        <v>7831.0</v>
      </c>
      <c r="B113" s="10" t="s">
        <v>145</v>
      </c>
      <c r="C113" s="4">
        <f t="shared" si="6"/>
        <v>0</v>
      </c>
      <c r="D113" s="22"/>
      <c r="E113" s="14"/>
      <c r="F113" s="18"/>
      <c r="G113" s="16"/>
      <c r="H113" s="16"/>
      <c r="I113" s="16"/>
      <c r="J113" s="16"/>
      <c r="K113" s="16"/>
      <c r="L113" s="16"/>
      <c r="M113" s="16"/>
      <c r="N113" s="16"/>
      <c r="O113" s="16"/>
      <c r="P113" s="34"/>
      <c r="Q113" s="18"/>
      <c r="R113" s="16"/>
      <c r="S113" s="20"/>
      <c r="T113" s="18"/>
      <c r="U113" s="17"/>
      <c r="V113" s="16"/>
      <c r="W113" s="16"/>
      <c r="X113" s="16"/>
      <c r="Y113" s="16"/>
      <c r="Z113" s="16"/>
      <c r="AA113" s="74"/>
      <c r="AB113" s="74"/>
      <c r="AC113" s="17"/>
      <c r="AD113" s="16"/>
      <c r="AE113" s="16"/>
      <c r="AF113" s="16"/>
      <c r="AG113" s="16"/>
      <c r="AH113" s="20"/>
      <c r="AI113" s="18"/>
      <c r="AJ113" s="20"/>
      <c r="AK113" s="18"/>
      <c r="AL113" s="20"/>
      <c r="AM113" s="18"/>
      <c r="AN113" s="20"/>
      <c r="AO113" s="18"/>
      <c r="AP113" s="16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</row>
    <row r="114" ht="15.75" customHeight="1">
      <c r="A114" s="83" t="s">
        <v>146</v>
      </c>
      <c r="B114" s="84"/>
      <c r="C114" s="85">
        <f t="shared" si="6"/>
        <v>9009494.75</v>
      </c>
      <c r="D114" s="86">
        <f t="shared" ref="D114:AP114" si="7">SUM(D50:D113)</f>
        <v>19150</v>
      </c>
      <c r="E114" s="86">
        <f t="shared" si="7"/>
        <v>224890</v>
      </c>
      <c r="F114" s="86">
        <f t="shared" si="7"/>
        <v>117000</v>
      </c>
      <c r="G114" s="86">
        <f t="shared" si="7"/>
        <v>26180</v>
      </c>
      <c r="H114" s="86">
        <f t="shared" si="7"/>
        <v>31000</v>
      </c>
      <c r="I114" s="86">
        <f t="shared" si="7"/>
        <v>138300</v>
      </c>
      <c r="J114" s="86">
        <f t="shared" si="7"/>
        <v>77000</v>
      </c>
      <c r="K114" s="86">
        <f t="shared" si="7"/>
        <v>26000</v>
      </c>
      <c r="L114" s="86">
        <f t="shared" si="7"/>
        <v>681000</v>
      </c>
      <c r="M114" s="86">
        <f t="shared" si="7"/>
        <v>224000</v>
      </c>
      <c r="N114" s="86">
        <f t="shared" si="7"/>
        <v>600000</v>
      </c>
      <c r="O114" s="86">
        <f t="shared" si="7"/>
        <v>345000</v>
      </c>
      <c r="P114" s="86">
        <f t="shared" si="7"/>
        <v>970696</v>
      </c>
      <c r="Q114" s="86">
        <f t="shared" si="7"/>
        <v>924500</v>
      </c>
      <c r="R114" s="86">
        <f t="shared" si="7"/>
        <v>119500</v>
      </c>
      <c r="S114" s="86">
        <f t="shared" si="7"/>
        <v>3550</v>
      </c>
      <c r="T114" s="86">
        <f t="shared" si="7"/>
        <v>18000</v>
      </c>
      <c r="U114" s="86">
        <f t="shared" si="7"/>
        <v>0</v>
      </c>
      <c r="V114" s="86">
        <f t="shared" si="7"/>
        <v>400</v>
      </c>
      <c r="W114" s="86">
        <f t="shared" si="7"/>
        <v>468500</v>
      </c>
      <c r="X114" s="86">
        <f t="shared" si="7"/>
        <v>60000</v>
      </c>
      <c r="Y114" s="86">
        <f t="shared" si="7"/>
        <v>340700</v>
      </c>
      <c r="Z114" s="86">
        <f t="shared" si="7"/>
        <v>520316</v>
      </c>
      <c r="AA114" s="86">
        <f t="shared" si="7"/>
        <v>77954.5</v>
      </c>
      <c r="AB114" s="86">
        <f t="shared" si="7"/>
        <v>66000</v>
      </c>
      <c r="AC114" s="86">
        <f t="shared" si="7"/>
        <v>157320</v>
      </c>
      <c r="AD114" s="86">
        <f t="shared" si="7"/>
        <v>83000</v>
      </c>
      <c r="AE114" s="86">
        <f t="shared" si="7"/>
        <v>61740</v>
      </c>
      <c r="AF114" s="86">
        <f t="shared" si="7"/>
        <v>244000</v>
      </c>
      <c r="AG114" s="86">
        <f t="shared" si="7"/>
        <v>27011</v>
      </c>
      <c r="AH114" s="86">
        <f t="shared" si="7"/>
        <v>665648</v>
      </c>
      <c r="AI114" s="86">
        <f t="shared" si="7"/>
        <v>83851.25</v>
      </c>
      <c r="AJ114" s="86">
        <f t="shared" si="7"/>
        <v>29900</v>
      </c>
      <c r="AK114" s="86">
        <f t="shared" si="7"/>
        <v>31200</v>
      </c>
      <c r="AL114" s="86">
        <f t="shared" si="7"/>
        <v>529000</v>
      </c>
      <c r="AM114" s="86">
        <f t="shared" si="7"/>
        <v>75500</v>
      </c>
      <c r="AN114" s="86">
        <f t="shared" si="7"/>
        <v>27600</v>
      </c>
      <c r="AO114" s="86">
        <f t="shared" si="7"/>
        <v>120000</v>
      </c>
      <c r="AP114" s="86">
        <f t="shared" si="7"/>
        <v>794088</v>
      </c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8"/>
      <c r="BI114" s="8"/>
      <c r="BJ114" s="8"/>
    </row>
    <row r="115" ht="15.75" customHeight="1">
      <c r="A115" s="9"/>
      <c r="B115" s="87"/>
      <c r="C115" s="16"/>
      <c r="D115" s="16"/>
      <c r="E115" s="20"/>
      <c r="F115" s="18"/>
      <c r="G115" s="16"/>
      <c r="H115" s="16"/>
      <c r="I115" s="16"/>
      <c r="J115" s="16"/>
      <c r="K115" s="67"/>
      <c r="L115" s="16"/>
      <c r="M115" s="16"/>
      <c r="N115" s="16"/>
      <c r="O115" s="16"/>
      <c r="P115" s="34"/>
      <c r="Q115" s="18"/>
      <c r="R115" s="16"/>
      <c r="S115" s="20"/>
      <c r="T115" s="18"/>
      <c r="U115" s="48"/>
      <c r="V115" s="16"/>
      <c r="W115" s="16"/>
      <c r="X115" s="16"/>
      <c r="Y115" s="16"/>
      <c r="Z115" s="20"/>
      <c r="AA115" s="74"/>
      <c r="AB115" s="16"/>
      <c r="AC115" s="17"/>
      <c r="AD115" s="16"/>
      <c r="AE115" s="16"/>
      <c r="AF115" s="16"/>
      <c r="AG115" s="16"/>
      <c r="AH115" s="20"/>
      <c r="AI115" s="18"/>
      <c r="AJ115" s="20"/>
      <c r="AK115" s="18"/>
      <c r="AL115" s="20"/>
      <c r="AM115" s="18"/>
      <c r="AN115" s="20"/>
      <c r="AO115" s="18"/>
      <c r="AP115" s="16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8"/>
      <c r="BI115" s="8"/>
      <c r="BJ115" s="8"/>
    </row>
    <row r="116" ht="15.75" customHeight="1">
      <c r="A116" s="88" t="s">
        <v>147</v>
      </c>
      <c r="B116" s="89"/>
      <c r="C116" s="67"/>
      <c r="D116" s="67"/>
      <c r="E116" s="66"/>
      <c r="F116" s="90"/>
      <c r="G116" s="67"/>
      <c r="H116" s="67"/>
      <c r="I116" s="67"/>
      <c r="J116" s="67"/>
      <c r="K116" s="67"/>
      <c r="L116" s="67"/>
      <c r="M116" s="67"/>
      <c r="N116" s="67"/>
      <c r="O116" s="67"/>
      <c r="P116" s="66"/>
      <c r="Q116" s="90"/>
      <c r="R116" s="67"/>
      <c r="S116" s="66"/>
      <c r="T116" s="90"/>
      <c r="U116" s="48"/>
      <c r="V116" s="67"/>
      <c r="W116" s="67"/>
      <c r="X116" s="67"/>
      <c r="Y116" s="67"/>
      <c r="Z116" s="66"/>
      <c r="AA116" s="67"/>
      <c r="AB116" s="67"/>
      <c r="AC116" s="48"/>
      <c r="AD116" s="67"/>
      <c r="AE116" s="67"/>
      <c r="AF116" s="67"/>
      <c r="AG116" s="67"/>
      <c r="AH116" s="66"/>
      <c r="AI116" s="90"/>
      <c r="AJ116" s="66"/>
      <c r="AK116" s="90"/>
      <c r="AL116" s="66"/>
      <c r="AM116" s="90"/>
      <c r="AN116" s="66"/>
      <c r="AO116" s="90"/>
      <c r="AP116" s="67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  <c r="BH116" s="8"/>
      <c r="BI116" s="8"/>
      <c r="BJ116" s="8"/>
    </row>
    <row r="117" ht="15.75" customHeight="1">
      <c r="B117" s="68"/>
      <c r="C117" s="16"/>
      <c r="D117" s="16"/>
      <c r="E117" s="20"/>
      <c r="F117" s="18"/>
      <c r="G117" s="16"/>
      <c r="H117" s="16"/>
      <c r="I117" s="16"/>
      <c r="J117" s="16"/>
      <c r="K117" s="67"/>
      <c r="L117" s="16"/>
      <c r="M117" s="16"/>
      <c r="N117" s="16"/>
      <c r="O117" s="16"/>
      <c r="P117" s="20"/>
      <c r="Q117" s="18"/>
      <c r="R117" s="16"/>
      <c r="S117" s="20"/>
      <c r="T117" s="18"/>
      <c r="U117" s="17"/>
      <c r="V117" s="16"/>
      <c r="W117" s="16"/>
      <c r="X117" s="16"/>
      <c r="Y117" s="16"/>
      <c r="Z117" s="20"/>
      <c r="AA117" s="16"/>
      <c r="AB117" s="16"/>
      <c r="AC117" s="17"/>
      <c r="AD117" s="16"/>
      <c r="AE117" s="16"/>
      <c r="AF117" s="16"/>
      <c r="AG117" s="16"/>
      <c r="AH117" s="20"/>
      <c r="AI117" s="18"/>
      <c r="AJ117" s="20"/>
      <c r="AK117" s="18"/>
      <c r="AL117" s="20"/>
      <c r="AM117" s="18"/>
      <c r="AN117" s="20"/>
      <c r="AO117" s="18"/>
      <c r="AP117" s="16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  <c r="BH117" s="8"/>
      <c r="BI117" s="8"/>
      <c r="BJ117" s="8"/>
    </row>
    <row r="118" ht="15.75" customHeight="1">
      <c r="A118" s="83" t="s">
        <v>148</v>
      </c>
      <c r="B118" s="91"/>
      <c r="C118" s="43">
        <f t="shared" ref="C118:C119" si="9">SUM(D118:AP118)</f>
        <v>10666986.63</v>
      </c>
      <c r="D118" s="43">
        <f t="shared" ref="D118:AP118" si="8">D40+D114</f>
        <v>19150</v>
      </c>
      <c r="E118" s="43">
        <f t="shared" si="8"/>
        <v>244890</v>
      </c>
      <c r="F118" s="43">
        <f t="shared" si="8"/>
        <v>154000</v>
      </c>
      <c r="G118" s="43">
        <f t="shared" si="8"/>
        <v>34180</v>
      </c>
      <c r="H118" s="43">
        <f t="shared" si="8"/>
        <v>31000</v>
      </c>
      <c r="I118" s="43">
        <f t="shared" si="8"/>
        <v>138300</v>
      </c>
      <c r="J118" s="43">
        <f t="shared" si="8"/>
        <v>92000</v>
      </c>
      <c r="K118" s="43">
        <f t="shared" si="8"/>
        <v>43000</v>
      </c>
      <c r="L118" s="43">
        <f t="shared" si="8"/>
        <v>781000</v>
      </c>
      <c r="M118" s="43">
        <f t="shared" si="8"/>
        <v>224000</v>
      </c>
      <c r="N118" s="43">
        <f t="shared" si="8"/>
        <v>600000</v>
      </c>
      <c r="O118" s="43">
        <f t="shared" si="8"/>
        <v>510000</v>
      </c>
      <c r="P118" s="43">
        <f t="shared" si="8"/>
        <v>1637907.88</v>
      </c>
      <c r="Q118" s="43">
        <f t="shared" si="8"/>
        <v>1214500</v>
      </c>
      <c r="R118" s="43">
        <f t="shared" si="8"/>
        <v>145500</v>
      </c>
      <c r="S118" s="43">
        <f t="shared" si="8"/>
        <v>3550</v>
      </c>
      <c r="T118" s="43">
        <f t="shared" si="8"/>
        <v>18000</v>
      </c>
      <c r="U118" s="43">
        <f t="shared" si="8"/>
        <v>0</v>
      </c>
      <c r="V118" s="43">
        <f t="shared" si="8"/>
        <v>400</v>
      </c>
      <c r="W118" s="43">
        <f t="shared" si="8"/>
        <v>468500</v>
      </c>
      <c r="X118" s="43">
        <f t="shared" si="8"/>
        <v>60000</v>
      </c>
      <c r="Y118" s="43">
        <f t="shared" si="8"/>
        <v>340700</v>
      </c>
      <c r="Z118" s="43">
        <f t="shared" si="8"/>
        <v>520316</v>
      </c>
      <c r="AA118" s="43">
        <f t="shared" si="8"/>
        <v>77954.5</v>
      </c>
      <c r="AB118" s="43">
        <f t="shared" si="8"/>
        <v>66000</v>
      </c>
      <c r="AC118" s="43">
        <f t="shared" si="8"/>
        <v>157320</v>
      </c>
      <c r="AD118" s="43">
        <f t="shared" si="8"/>
        <v>233000</v>
      </c>
      <c r="AE118" s="43">
        <f t="shared" si="8"/>
        <v>61740</v>
      </c>
      <c r="AF118" s="43">
        <f t="shared" si="8"/>
        <v>250500</v>
      </c>
      <c r="AG118" s="43">
        <f t="shared" si="8"/>
        <v>27011</v>
      </c>
      <c r="AH118" s="43">
        <f t="shared" si="8"/>
        <v>665648</v>
      </c>
      <c r="AI118" s="43">
        <f t="shared" si="8"/>
        <v>83851.25</v>
      </c>
      <c r="AJ118" s="43">
        <f t="shared" si="8"/>
        <v>29900</v>
      </c>
      <c r="AK118" s="43">
        <f t="shared" si="8"/>
        <v>31200</v>
      </c>
      <c r="AL118" s="43">
        <f t="shared" si="8"/>
        <v>589000</v>
      </c>
      <c r="AM118" s="43">
        <f t="shared" si="8"/>
        <v>75500</v>
      </c>
      <c r="AN118" s="43">
        <f t="shared" si="8"/>
        <v>27600</v>
      </c>
      <c r="AO118" s="43">
        <f t="shared" si="8"/>
        <v>120000</v>
      </c>
      <c r="AP118" s="43">
        <f t="shared" si="8"/>
        <v>889868</v>
      </c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  <c r="BH118" s="8"/>
      <c r="BI118" s="8"/>
      <c r="BJ118" s="8"/>
    </row>
    <row r="119" ht="15.75" customHeight="1">
      <c r="A119" s="92" t="s">
        <v>149</v>
      </c>
      <c r="B119" s="93"/>
      <c r="C119" s="43">
        <f t="shared" si="9"/>
        <v>-92734.6303</v>
      </c>
      <c r="D119" s="43">
        <f t="shared" ref="D119:AP119" si="10">D20-D118</f>
        <v>-8400</v>
      </c>
      <c r="E119" s="43">
        <f t="shared" si="10"/>
        <v>-29600</v>
      </c>
      <c r="F119" s="43">
        <f t="shared" si="10"/>
        <v>-45000</v>
      </c>
      <c r="G119" s="43">
        <f t="shared" si="10"/>
        <v>5680</v>
      </c>
      <c r="H119" s="43">
        <f t="shared" si="10"/>
        <v>0</v>
      </c>
      <c r="I119" s="43">
        <f t="shared" si="10"/>
        <v>-22300</v>
      </c>
      <c r="J119" s="43">
        <f t="shared" si="10"/>
        <v>11000</v>
      </c>
      <c r="K119" s="43">
        <f t="shared" si="10"/>
        <v>-7377</v>
      </c>
      <c r="L119" s="43">
        <f t="shared" si="10"/>
        <v>-6525</v>
      </c>
      <c r="M119" s="43">
        <f t="shared" si="10"/>
        <v>9000</v>
      </c>
      <c r="N119" s="43">
        <f t="shared" si="10"/>
        <v>-6000</v>
      </c>
      <c r="O119" s="43">
        <f t="shared" si="10"/>
        <v>-55000</v>
      </c>
      <c r="P119" s="43">
        <f t="shared" si="10"/>
        <v>604425.1197</v>
      </c>
      <c r="Q119" s="43">
        <f t="shared" si="10"/>
        <v>42750</v>
      </c>
      <c r="R119" s="43">
        <f t="shared" si="10"/>
        <v>-10140</v>
      </c>
      <c r="S119" s="43">
        <f t="shared" si="10"/>
        <v>950</v>
      </c>
      <c r="T119" s="43">
        <f t="shared" si="10"/>
        <v>-8000</v>
      </c>
      <c r="U119" s="43">
        <f t="shared" si="10"/>
        <v>0</v>
      </c>
      <c r="V119" s="43">
        <f t="shared" si="10"/>
        <v>524</v>
      </c>
      <c r="W119" s="43">
        <f t="shared" si="10"/>
        <v>-25500</v>
      </c>
      <c r="X119" s="43">
        <f t="shared" si="10"/>
        <v>-9500</v>
      </c>
      <c r="Y119" s="43">
        <f t="shared" si="10"/>
        <v>-64700</v>
      </c>
      <c r="Z119" s="43">
        <f t="shared" si="10"/>
        <v>-147316</v>
      </c>
      <c r="AA119" s="43">
        <f t="shared" si="10"/>
        <v>-36554.5</v>
      </c>
      <c r="AB119" s="43">
        <f t="shared" si="10"/>
        <v>-12500</v>
      </c>
      <c r="AC119" s="43">
        <f t="shared" si="10"/>
        <v>19880</v>
      </c>
      <c r="AD119" s="43">
        <f t="shared" si="10"/>
        <v>-10147</v>
      </c>
      <c r="AE119" s="43">
        <f t="shared" si="10"/>
        <v>-46740</v>
      </c>
      <c r="AF119" s="43">
        <f t="shared" si="10"/>
        <v>-11500</v>
      </c>
      <c r="AG119" s="43">
        <f t="shared" si="10"/>
        <v>-13861</v>
      </c>
      <c r="AH119" s="43">
        <f t="shared" si="10"/>
        <v>-115648</v>
      </c>
      <c r="AI119" s="43">
        <f t="shared" si="10"/>
        <v>-15181.25</v>
      </c>
      <c r="AJ119" s="43">
        <f t="shared" si="10"/>
        <v>-12148</v>
      </c>
      <c r="AK119" s="43">
        <f t="shared" si="10"/>
        <v>-9700</v>
      </c>
      <c r="AL119" s="43">
        <f t="shared" si="10"/>
        <v>-24000</v>
      </c>
      <c r="AM119" s="43">
        <f t="shared" si="10"/>
        <v>-38500</v>
      </c>
      <c r="AN119" s="43">
        <f t="shared" si="10"/>
        <v>-6138</v>
      </c>
      <c r="AO119" s="43">
        <f t="shared" si="10"/>
        <v>-60000</v>
      </c>
      <c r="AP119" s="43">
        <f t="shared" si="10"/>
        <v>71032</v>
      </c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  <c r="BH119" s="8"/>
      <c r="BI119" s="8"/>
      <c r="BJ119" s="8"/>
    </row>
    <row r="120" ht="15.75" customHeight="1">
      <c r="A120" s="79">
        <v>8050.0</v>
      </c>
      <c r="B120" s="94" t="s">
        <v>150</v>
      </c>
      <c r="C120" s="16"/>
      <c r="D120" s="17"/>
      <c r="E120" s="26"/>
      <c r="F120" s="26"/>
      <c r="G120" s="17"/>
      <c r="H120" s="17"/>
      <c r="I120" s="17"/>
      <c r="J120" s="17"/>
      <c r="K120" s="17"/>
      <c r="L120" s="17"/>
      <c r="M120" s="17"/>
      <c r="N120" s="17"/>
      <c r="O120" s="17"/>
      <c r="P120" s="20"/>
      <c r="Q120" s="25"/>
      <c r="R120" s="17"/>
      <c r="S120" s="26"/>
      <c r="T120" s="25"/>
      <c r="U120" s="17"/>
      <c r="V120" s="17"/>
      <c r="W120" s="17"/>
      <c r="X120" s="17"/>
      <c r="Y120" s="17"/>
      <c r="Z120" s="26"/>
      <c r="AA120" s="17"/>
      <c r="AB120" s="17"/>
      <c r="AC120" s="17"/>
      <c r="AD120" s="17"/>
      <c r="AE120" s="17"/>
      <c r="AF120" s="17"/>
      <c r="AG120" s="17"/>
      <c r="AH120" s="26"/>
      <c r="AI120" s="25"/>
      <c r="AJ120" s="26"/>
      <c r="AK120" s="25"/>
      <c r="AL120" s="26"/>
      <c r="AM120" s="25"/>
      <c r="AN120" s="26"/>
      <c r="AO120" s="25"/>
      <c r="AP120" s="16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  <c r="BH120" s="8"/>
      <c r="BI120" s="8"/>
      <c r="BJ120" s="8"/>
    </row>
    <row r="121" ht="15.75" customHeight="1">
      <c r="A121" s="9">
        <v>8070.0</v>
      </c>
      <c r="B121" s="10" t="s">
        <v>151</v>
      </c>
      <c r="C121" s="16">
        <f t="shared" ref="C121:C122" si="11">SUM(D121:AP121)</f>
        <v>30000</v>
      </c>
      <c r="D121" s="16"/>
      <c r="E121" s="20"/>
      <c r="F121" s="20"/>
      <c r="G121" s="16"/>
      <c r="H121" s="16"/>
      <c r="I121" s="16"/>
      <c r="J121" s="16"/>
      <c r="K121" s="67"/>
      <c r="L121" s="16"/>
      <c r="M121" s="16"/>
      <c r="N121" s="16"/>
      <c r="O121" s="16"/>
      <c r="P121" s="95">
        <v>30000.0</v>
      </c>
      <c r="Q121" s="18"/>
      <c r="R121" s="16"/>
      <c r="S121" s="20"/>
      <c r="T121" s="18"/>
      <c r="U121" s="17"/>
      <c r="V121" s="16"/>
      <c r="W121" s="16"/>
      <c r="X121" s="16"/>
      <c r="Y121" s="16"/>
      <c r="Z121" s="20"/>
      <c r="AA121" s="16"/>
      <c r="AB121" s="16"/>
      <c r="AC121" s="17"/>
      <c r="AD121" s="16"/>
      <c r="AE121" s="16"/>
      <c r="AF121" s="16"/>
      <c r="AG121" s="16"/>
      <c r="AH121" s="20"/>
      <c r="AI121" s="18"/>
      <c r="AJ121" s="20"/>
      <c r="AK121" s="18"/>
      <c r="AL121" s="20"/>
      <c r="AM121" s="18"/>
      <c r="AN121" s="20"/>
      <c r="AO121" s="18"/>
      <c r="AP121" s="16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  <c r="BH121" s="8"/>
      <c r="BI121" s="8"/>
      <c r="BJ121" s="8"/>
    </row>
    <row r="122" ht="15.75" customHeight="1">
      <c r="A122" s="83" t="s">
        <v>152</v>
      </c>
      <c r="B122" s="91"/>
      <c r="C122" s="43">
        <f t="shared" si="11"/>
        <v>-62734.6303</v>
      </c>
      <c r="D122" s="43">
        <f t="shared" ref="D122:O122" si="12">D119</f>
        <v>-8400</v>
      </c>
      <c r="E122" s="43">
        <f t="shared" si="12"/>
        <v>-29600</v>
      </c>
      <c r="F122" s="43">
        <f t="shared" si="12"/>
        <v>-45000</v>
      </c>
      <c r="G122" s="43">
        <f t="shared" si="12"/>
        <v>5680</v>
      </c>
      <c r="H122" s="43">
        <f t="shared" si="12"/>
        <v>0</v>
      </c>
      <c r="I122" s="43">
        <f t="shared" si="12"/>
        <v>-22300</v>
      </c>
      <c r="J122" s="43">
        <f t="shared" si="12"/>
        <v>11000</v>
      </c>
      <c r="K122" s="43">
        <f t="shared" si="12"/>
        <v>-7377</v>
      </c>
      <c r="L122" s="43">
        <f t="shared" si="12"/>
        <v>-6525</v>
      </c>
      <c r="M122" s="43">
        <f t="shared" si="12"/>
        <v>9000</v>
      </c>
      <c r="N122" s="43">
        <f t="shared" si="12"/>
        <v>-6000</v>
      </c>
      <c r="O122" s="43">
        <f t="shared" si="12"/>
        <v>-55000</v>
      </c>
      <c r="P122" s="43">
        <f>P119+P121</f>
        <v>634425.1197</v>
      </c>
      <c r="Q122" s="43">
        <f t="shared" ref="Q122:AP122" si="13">Q119</f>
        <v>42750</v>
      </c>
      <c r="R122" s="43">
        <f t="shared" si="13"/>
        <v>-10140</v>
      </c>
      <c r="S122" s="43">
        <f t="shared" si="13"/>
        <v>950</v>
      </c>
      <c r="T122" s="43">
        <f t="shared" si="13"/>
        <v>-8000</v>
      </c>
      <c r="U122" s="43">
        <f t="shared" si="13"/>
        <v>0</v>
      </c>
      <c r="V122" s="43">
        <f t="shared" si="13"/>
        <v>524</v>
      </c>
      <c r="W122" s="43">
        <f t="shared" si="13"/>
        <v>-25500</v>
      </c>
      <c r="X122" s="43">
        <f t="shared" si="13"/>
        <v>-9500</v>
      </c>
      <c r="Y122" s="43">
        <f t="shared" si="13"/>
        <v>-64700</v>
      </c>
      <c r="Z122" s="43">
        <f t="shared" si="13"/>
        <v>-147316</v>
      </c>
      <c r="AA122" s="43">
        <f t="shared" si="13"/>
        <v>-36554.5</v>
      </c>
      <c r="AB122" s="43">
        <f t="shared" si="13"/>
        <v>-12500</v>
      </c>
      <c r="AC122" s="43">
        <f t="shared" si="13"/>
        <v>19880</v>
      </c>
      <c r="AD122" s="43">
        <f t="shared" si="13"/>
        <v>-10147</v>
      </c>
      <c r="AE122" s="43">
        <f t="shared" si="13"/>
        <v>-46740</v>
      </c>
      <c r="AF122" s="43">
        <f t="shared" si="13"/>
        <v>-11500</v>
      </c>
      <c r="AG122" s="43">
        <f t="shared" si="13"/>
        <v>-13861</v>
      </c>
      <c r="AH122" s="43">
        <f t="shared" si="13"/>
        <v>-115648</v>
      </c>
      <c r="AI122" s="43">
        <f t="shared" si="13"/>
        <v>-15181.25</v>
      </c>
      <c r="AJ122" s="43">
        <f t="shared" si="13"/>
        <v>-12148</v>
      </c>
      <c r="AK122" s="43">
        <f t="shared" si="13"/>
        <v>-9700</v>
      </c>
      <c r="AL122" s="43">
        <f t="shared" si="13"/>
        <v>-24000</v>
      </c>
      <c r="AM122" s="43">
        <f t="shared" si="13"/>
        <v>-38500</v>
      </c>
      <c r="AN122" s="43">
        <f t="shared" si="13"/>
        <v>-6138</v>
      </c>
      <c r="AO122" s="43">
        <f t="shared" si="13"/>
        <v>-60000</v>
      </c>
      <c r="AP122" s="43">
        <f t="shared" si="13"/>
        <v>71032</v>
      </c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  <c r="BH122" s="8"/>
      <c r="BI122" s="8"/>
      <c r="BJ122" s="8"/>
    </row>
    <row r="123" ht="15.75" customHeight="1">
      <c r="AG123" s="96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  <c r="BH123" s="8"/>
      <c r="BI123" s="8"/>
      <c r="BJ123" s="8"/>
    </row>
    <row r="124" ht="15.75" customHeight="1">
      <c r="C124" s="97"/>
      <c r="D124" s="97"/>
      <c r="E124" s="97"/>
      <c r="F124" s="97"/>
      <c r="G124" s="97"/>
      <c r="H124" s="97"/>
      <c r="I124" s="97"/>
      <c r="J124" s="97"/>
      <c r="K124" s="97"/>
      <c r="L124" s="97"/>
      <c r="M124" s="97"/>
      <c r="N124" s="97"/>
      <c r="O124" s="97"/>
      <c r="P124" s="97"/>
      <c r="Q124" s="97"/>
      <c r="R124" s="97"/>
      <c r="S124" s="97"/>
      <c r="T124" s="97"/>
      <c r="U124" s="97"/>
      <c r="V124" s="97"/>
      <c r="W124" s="97"/>
      <c r="X124" s="97"/>
      <c r="Y124" s="97"/>
      <c r="Z124" s="97"/>
      <c r="AA124" s="97"/>
      <c r="AB124" s="97"/>
      <c r="AC124" s="97"/>
      <c r="AD124" s="97"/>
      <c r="AE124" s="97"/>
      <c r="AF124" s="97"/>
      <c r="AG124" s="98"/>
      <c r="AH124" s="97"/>
      <c r="AI124" s="97"/>
      <c r="AJ124" s="97"/>
      <c r="AK124" s="97"/>
      <c r="AL124" s="97"/>
      <c r="AM124" s="97"/>
      <c r="AN124" s="97"/>
      <c r="AO124" s="97"/>
      <c r="AP124" s="97"/>
      <c r="AQ124" s="97"/>
      <c r="AR124" s="97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  <c r="BH124" s="8"/>
      <c r="BI124" s="8"/>
      <c r="BJ124" s="8"/>
    </row>
    <row r="125" ht="15.75" customHeight="1">
      <c r="C125" s="97"/>
      <c r="D125" s="97"/>
      <c r="E125" s="97"/>
      <c r="F125" s="97"/>
      <c r="G125" s="97"/>
      <c r="H125" s="97"/>
      <c r="I125" s="97"/>
      <c r="J125" s="97"/>
      <c r="K125" s="97"/>
      <c r="L125" s="97"/>
      <c r="M125" s="97"/>
      <c r="N125" s="97"/>
      <c r="O125" s="97"/>
      <c r="P125" s="97"/>
      <c r="Q125" s="97"/>
      <c r="R125" s="97"/>
      <c r="S125" s="97"/>
      <c r="T125" s="97"/>
      <c r="U125" s="97"/>
      <c r="V125" s="97"/>
      <c r="W125" s="97"/>
      <c r="X125" s="97"/>
      <c r="Y125" s="97"/>
      <c r="Z125" s="97"/>
      <c r="AA125" s="97"/>
      <c r="AB125" s="97"/>
      <c r="AC125" s="97"/>
      <c r="AD125" s="97"/>
      <c r="AE125" s="97"/>
      <c r="AF125" s="97"/>
      <c r="AG125" s="97"/>
      <c r="AH125" s="97"/>
      <c r="AI125" s="97"/>
      <c r="AJ125" s="97"/>
      <c r="AK125" s="97"/>
      <c r="AL125" s="97"/>
      <c r="AM125" s="97"/>
      <c r="AN125" s="97"/>
      <c r="AO125" s="97"/>
      <c r="AP125" s="97"/>
      <c r="AQ125" s="97"/>
      <c r="AR125" s="97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  <c r="BH125" s="8"/>
      <c r="BI125" s="8"/>
      <c r="BJ125" s="8"/>
    </row>
    <row r="126" ht="15.75" customHeight="1">
      <c r="C126" s="97"/>
      <c r="D126" s="97"/>
      <c r="E126" s="97"/>
      <c r="F126" s="97"/>
      <c r="G126" s="97"/>
      <c r="H126" s="97"/>
      <c r="I126" s="97"/>
      <c r="J126" s="97"/>
      <c r="K126" s="97"/>
      <c r="L126" s="97"/>
      <c r="M126" s="97"/>
      <c r="N126" s="97"/>
      <c r="O126" s="97"/>
      <c r="P126" s="97"/>
      <c r="Q126" s="97"/>
      <c r="R126" s="97"/>
      <c r="S126" s="97"/>
      <c r="T126" s="97"/>
      <c r="U126" s="97"/>
      <c r="V126" s="97"/>
      <c r="W126" s="97"/>
      <c r="X126" s="97"/>
      <c r="Y126" s="97"/>
      <c r="Z126" s="97"/>
      <c r="AA126" s="97"/>
      <c r="AB126" s="97"/>
      <c r="AC126" s="97"/>
      <c r="AD126" s="97"/>
      <c r="AE126" s="97"/>
      <c r="AF126" s="97"/>
      <c r="AG126" s="97"/>
      <c r="AH126" s="97"/>
      <c r="AI126" s="97"/>
      <c r="AJ126" s="97"/>
      <c r="AK126" s="97"/>
      <c r="AL126" s="97"/>
      <c r="AM126" s="97"/>
      <c r="AN126" s="97"/>
      <c r="AO126" s="97"/>
      <c r="AP126" s="97"/>
      <c r="AQ126" s="97"/>
      <c r="AR126" s="97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  <c r="BH126" s="8"/>
      <c r="BI126" s="8"/>
      <c r="BJ126" s="8"/>
    </row>
    <row r="127" ht="15.75" customHeight="1">
      <c r="C127" s="97"/>
      <c r="D127" s="97"/>
      <c r="E127" s="97"/>
      <c r="F127" s="97"/>
      <c r="G127" s="97"/>
      <c r="H127" s="97"/>
      <c r="I127" s="97"/>
      <c r="J127" s="97"/>
      <c r="K127" s="97"/>
      <c r="L127" s="97"/>
      <c r="M127" s="97"/>
      <c r="N127" s="97"/>
      <c r="O127" s="97"/>
      <c r="P127" s="97"/>
      <c r="Q127" s="97"/>
      <c r="R127" s="97"/>
      <c r="S127" s="97"/>
      <c r="T127" s="97"/>
      <c r="U127" s="97"/>
      <c r="V127" s="97"/>
      <c r="W127" s="97"/>
      <c r="X127" s="97"/>
      <c r="Y127" s="97"/>
      <c r="Z127" s="97"/>
      <c r="AA127" s="97"/>
      <c r="AB127" s="97"/>
      <c r="AC127" s="97"/>
      <c r="AD127" s="97"/>
      <c r="AE127" s="97"/>
      <c r="AF127" s="97"/>
      <c r="AG127" s="97"/>
      <c r="AH127" s="97"/>
      <c r="AI127" s="97"/>
      <c r="AJ127" s="97"/>
      <c r="AK127" s="97"/>
      <c r="AL127" s="97"/>
      <c r="AM127" s="97"/>
      <c r="AN127" s="97"/>
      <c r="AO127" s="97"/>
      <c r="AP127" s="97"/>
      <c r="AQ127" s="97"/>
      <c r="AR127" s="97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  <c r="BH127" s="8"/>
      <c r="BI127" s="8"/>
      <c r="BJ127" s="8"/>
    </row>
    <row r="128" ht="15.75" customHeight="1">
      <c r="C128" s="97"/>
      <c r="D128" s="97"/>
      <c r="E128" s="97"/>
      <c r="F128" s="97"/>
      <c r="G128" s="97"/>
      <c r="H128" s="97"/>
      <c r="I128" s="97"/>
      <c r="J128" s="97"/>
      <c r="K128" s="97"/>
      <c r="L128" s="97"/>
      <c r="M128" s="97"/>
      <c r="N128" s="97"/>
      <c r="O128" s="97"/>
      <c r="P128" s="97"/>
      <c r="Q128" s="97"/>
      <c r="R128" s="97"/>
      <c r="S128" s="97"/>
      <c r="T128" s="97"/>
      <c r="U128" s="97"/>
      <c r="V128" s="97"/>
      <c r="W128" s="97"/>
      <c r="X128" s="97"/>
      <c r="Y128" s="97"/>
      <c r="Z128" s="97"/>
      <c r="AA128" s="97"/>
      <c r="AB128" s="97"/>
      <c r="AC128" s="97"/>
      <c r="AD128" s="97"/>
      <c r="AE128" s="97"/>
      <c r="AF128" s="97"/>
      <c r="AG128" s="97"/>
      <c r="AH128" s="97"/>
      <c r="AI128" s="97"/>
      <c r="AJ128" s="97"/>
      <c r="AK128" s="97"/>
      <c r="AL128" s="97"/>
      <c r="AM128" s="97"/>
      <c r="AN128" s="97"/>
      <c r="AO128" s="97"/>
      <c r="AP128" s="97"/>
      <c r="AQ128" s="97"/>
      <c r="AR128" s="97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  <c r="BH128" s="8"/>
      <c r="BI128" s="8"/>
      <c r="BJ128" s="8"/>
    </row>
    <row r="129" ht="15.75" customHeight="1">
      <c r="C129" s="97"/>
      <c r="D129" s="97"/>
      <c r="E129" s="97"/>
      <c r="F129" s="97"/>
      <c r="G129" s="97"/>
      <c r="H129" s="97"/>
      <c r="I129" s="97"/>
      <c r="J129" s="97"/>
      <c r="K129" s="97"/>
      <c r="L129" s="97"/>
      <c r="M129" s="97"/>
      <c r="N129" s="97"/>
      <c r="O129" s="97"/>
      <c r="P129" s="97"/>
      <c r="Q129" s="97"/>
      <c r="R129" s="97"/>
      <c r="S129" s="97"/>
      <c r="T129" s="97"/>
      <c r="U129" s="97"/>
      <c r="V129" s="97"/>
      <c r="W129" s="97"/>
      <c r="X129" s="97"/>
      <c r="Y129" s="97"/>
      <c r="Z129" s="97"/>
      <c r="AA129" s="97"/>
      <c r="AB129" s="97"/>
      <c r="AC129" s="97"/>
      <c r="AD129" s="97"/>
      <c r="AE129" s="97"/>
      <c r="AF129" s="97"/>
      <c r="AG129" s="97"/>
      <c r="AH129" s="97"/>
      <c r="AI129" s="97"/>
      <c r="AJ129" s="97"/>
      <c r="AK129" s="97"/>
      <c r="AL129" s="97"/>
      <c r="AM129" s="97"/>
      <c r="AN129" s="97"/>
      <c r="AO129" s="97"/>
      <c r="AP129" s="97"/>
      <c r="AQ129" s="97"/>
      <c r="AR129" s="97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  <c r="BH129" s="8"/>
      <c r="BI129" s="8"/>
      <c r="BJ129" s="8"/>
    </row>
    <row r="130" ht="15.75" customHeight="1">
      <c r="C130" s="97"/>
      <c r="D130" s="97"/>
      <c r="E130" s="97"/>
      <c r="F130" s="97"/>
      <c r="G130" s="97"/>
      <c r="H130" s="97"/>
      <c r="I130" s="97"/>
      <c r="J130" s="97"/>
      <c r="K130" s="97"/>
      <c r="L130" s="97"/>
      <c r="M130" s="97"/>
      <c r="N130" s="97"/>
      <c r="O130" s="97"/>
      <c r="P130" s="97"/>
      <c r="Q130" s="97"/>
      <c r="R130" s="97"/>
      <c r="S130" s="97"/>
      <c r="T130" s="97"/>
      <c r="U130" s="97"/>
      <c r="V130" s="97"/>
      <c r="W130" s="97"/>
      <c r="X130" s="97"/>
      <c r="Y130" s="97"/>
      <c r="Z130" s="97"/>
      <c r="AA130" s="97"/>
      <c r="AB130" s="97"/>
      <c r="AC130" s="97"/>
      <c r="AD130" s="97"/>
      <c r="AE130" s="97"/>
      <c r="AF130" s="97"/>
      <c r="AG130" s="97"/>
      <c r="AH130" s="97"/>
      <c r="AI130" s="97"/>
      <c r="AJ130" s="97"/>
      <c r="AK130" s="97"/>
      <c r="AL130" s="97"/>
      <c r="AM130" s="97"/>
      <c r="AN130" s="97"/>
      <c r="AO130" s="97"/>
      <c r="AP130" s="97"/>
      <c r="AQ130" s="97"/>
      <c r="AR130" s="97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  <c r="BH130" s="8"/>
      <c r="BI130" s="8"/>
      <c r="BJ130" s="8"/>
    </row>
    <row r="131" ht="15.75" customHeight="1">
      <c r="C131" s="97"/>
      <c r="D131" s="97"/>
      <c r="E131" s="97"/>
      <c r="F131" s="97"/>
      <c r="G131" s="97"/>
      <c r="H131" s="97"/>
      <c r="I131" s="97"/>
      <c r="J131" s="97"/>
      <c r="K131" s="97"/>
      <c r="L131" s="97"/>
      <c r="M131" s="97"/>
      <c r="N131" s="97"/>
      <c r="O131" s="97"/>
      <c r="P131" s="97"/>
      <c r="Q131" s="97"/>
      <c r="R131" s="97"/>
      <c r="S131" s="97"/>
      <c r="T131" s="97"/>
      <c r="U131" s="97"/>
      <c r="V131" s="97"/>
      <c r="W131" s="97"/>
      <c r="X131" s="97"/>
      <c r="Y131" s="97"/>
      <c r="Z131" s="97"/>
      <c r="AA131" s="97"/>
      <c r="AB131" s="97"/>
      <c r="AC131" s="97"/>
      <c r="AD131" s="97"/>
      <c r="AE131" s="97"/>
      <c r="AF131" s="97"/>
      <c r="AG131" s="97"/>
      <c r="AH131" s="97"/>
      <c r="AI131" s="97"/>
      <c r="AJ131" s="97"/>
      <c r="AK131" s="97"/>
      <c r="AL131" s="97"/>
      <c r="AM131" s="97"/>
      <c r="AN131" s="97"/>
      <c r="AO131" s="97"/>
      <c r="AP131" s="97"/>
      <c r="AQ131" s="97"/>
      <c r="AR131" s="97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  <c r="BH131" s="8"/>
      <c r="BI131" s="8"/>
      <c r="BJ131" s="8"/>
    </row>
    <row r="132" ht="15.75" customHeight="1">
      <c r="C132" s="97"/>
      <c r="D132" s="97"/>
      <c r="E132" s="97"/>
      <c r="F132" s="97"/>
      <c r="G132" s="97"/>
      <c r="H132" s="97"/>
      <c r="I132" s="97"/>
      <c r="J132" s="97"/>
      <c r="K132" s="97"/>
      <c r="L132" s="97"/>
      <c r="M132" s="97"/>
      <c r="N132" s="97"/>
      <c r="O132" s="97"/>
      <c r="P132" s="97"/>
      <c r="Q132" s="97"/>
      <c r="R132" s="97"/>
      <c r="S132" s="97"/>
      <c r="T132" s="97"/>
      <c r="U132" s="97"/>
      <c r="V132" s="97"/>
      <c r="W132" s="97"/>
      <c r="X132" s="97"/>
      <c r="Y132" s="97"/>
      <c r="Z132" s="97"/>
      <c r="AA132" s="97"/>
      <c r="AB132" s="97"/>
      <c r="AC132" s="97"/>
      <c r="AD132" s="97"/>
      <c r="AE132" s="97"/>
      <c r="AF132" s="97"/>
      <c r="AG132" s="97"/>
      <c r="AH132" s="97"/>
      <c r="AI132" s="97"/>
      <c r="AJ132" s="97"/>
      <c r="AK132" s="97"/>
      <c r="AL132" s="97"/>
      <c r="AM132" s="97"/>
      <c r="AN132" s="97"/>
      <c r="AO132" s="97"/>
      <c r="AP132" s="97"/>
      <c r="AQ132" s="97"/>
      <c r="AR132" s="97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  <c r="BG132" s="8"/>
      <c r="BH132" s="8"/>
      <c r="BI132" s="8"/>
      <c r="BJ132" s="8"/>
    </row>
    <row r="133" ht="15.75" customHeight="1">
      <c r="C133" s="97"/>
      <c r="D133" s="97"/>
      <c r="E133" s="97"/>
      <c r="F133" s="97"/>
      <c r="G133" s="97"/>
      <c r="H133" s="97"/>
      <c r="I133" s="97"/>
      <c r="J133" s="97"/>
      <c r="K133" s="97"/>
      <c r="L133" s="97"/>
      <c r="M133" s="97"/>
      <c r="N133" s="97"/>
      <c r="O133" s="97"/>
      <c r="P133" s="97"/>
      <c r="Q133" s="97"/>
      <c r="R133" s="97"/>
      <c r="S133" s="97"/>
      <c r="T133" s="97"/>
      <c r="U133" s="97"/>
      <c r="V133" s="97"/>
      <c r="W133" s="97"/>
      <c r="X133" s="97"/>
      <c r="Y133" s="97"/>
      <c r="Z133" s="97"/>
      <c r="AA133" s="97"/>
      <c r="AB133" s="97"/>
      <c r="AC133" s="97"/>
      <c r="AD133" s="97"/>
      <c r="AE133" s="97"/>
      <c r="AF133" s="97"/>
      <c r="AG133" s="97"/>
      <c r="AH133" s="97"/>
      <c r="AI133" s="97"/>
      <c r="AJ133" s="97"/>
      <c r="AK133" s="97"/>
      <c r="AL133" s="97"/>
      <c r="AM133" s="97"/>
      <c r="AN133" s="97"/>
      <c r="AO133" s="97"/>
      <c r="AP133" s="97"/>
      <c r="AQ133" s="97"/>
      <c r="AR133" s="97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  <c r="BH133" s="8"/>
      <c r="BI133" s="8"/>
      <c r="BJ133" s="8"/>
    </row>
    <row r="134" ht="15.75" customHeight="1">
      <c r="C134" s="97"/>
      <c r="D134" s="97"/>
      <c r="E134" s="97"/>
      <c r="F134" s="97"/>
      <c r="G134" s="97"/>
      <c r="H134" s="97"/>
      <c r="I134" s="97"/>
      <c r="J134" s="97"/>
      <c r="K134" s="97"/>
      <c r="L134" s="97"/>
      <c r="M134" s="97"/>
      <c r="N134" s="97"/>
      <c r="O134" s="97"/>
      <c r="P134" s="97"/>
      <c r="Q134" s="97"/>
      <c r="R134" s="97"/>
      <c r="S134" s="97"/>
      <c r="T134" s="97"/>
      <c r="U134" s="97"/>
      <c r="V134" s="97"/>
      <c r="W134" s="97"/>
      <c r="X134" s="97"/>
      <c r="Y134" s="97"/>
      <c r="Z134" s="97"/>
      <c r="AA134" s="97"/>
      <c r="AB134" s="97"/>
      <c r="AC134" s="97"/>
      <c r="AD134" s="97"/>
      <c r="AE134" s="97"/>
      <c r="AF134" s="97"/>
      <c r="AG134" s="97"/>
      <c r="AH134" s="97"/>
      <c r="AI134" s="97"/>
      <c r="AJ134" s="97"/>
      <c r="AK134" s="97"/>
      <c r="AL134" s="97"/>
      <c r="AM134" s="97"/>
      <c r="AN134" s="97"/>
      <c r="AO134" s="97"/>
      <c r="AP134" s="97"/>
      <c r="AQ134" s="97"/>
      <c r="AR134" s="97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  <c r="BH134" s="8"/>
      <c r="BI134" s="8"/>
      <c r="BJ134" s="8"/>
    </row>
    <row r="135" ht="15.75" customHeight="1">
      <c r="C135" s="97"/>
      <c r="D135" s="97"/>
      <c r="E135" s="97"/>
      <c r="F135" s="97"/>
      <c r="G135" s="97"/>
      <c r="H135" s="97"/>
      <c r="I135" s="97"/>
      <c r="J135" s="97"/>
      <c r="K135" s="97"/>
      <c r="L135" s="97"/>
      <c r="M135" s="97"/>
      <c r="N135" s="97"/>
      <c r="O135" s="97"/>
      <c r="P135" s="97"/>
      <c r="Q135" s="97"/>
      <c r="R135" s="97"/>
      <c r="S135" s="97"/>
      <c r="T135" s="97"/>
      <c r="U135" s="97"/>
      <c r="V135" s="97"/>
      <c r="W135" s="97"/>
      <c r="X135" s="97"/>
      <c r="Y135" s="97"/>
      <c r="Z135" s="97"/>
      <c r="AA135" s="97"/>
      <c r="AB135" s="97"/>
      <c r="AC135" s="97"/>
      <c r="AD135" s="97"/>
      <c r="AE135" s="97"/>
      <c r="AF135" s="97"/>
      <c r="AG135" s="97"/>
      <c r="AH135" s="97"/>
      <c r="AI135" s="97"/>
      <c r="AJ135" s="97"/>
      <c r="AK135" s="97"/>
      <c r="AL135" s="97"/>
      <c r="AM135" s="97"/>
      <c r="AN135" s="97"/>
      <c r="AO135" s="97"/>
      <c r="AP135" s="97"/>
      <c r="AQ135" s="97"/>
      <c r="AR135" s="97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  <c r="BH135" s="8"/>
      <c r="BI135" s="8"/>
      <c r="BJ135" s="8"/>
    </row>
    <row r="136" ht="15.75" customHeight="1">
      <c r="C136" s="97"/>
      <c r="D136" s="97"/>
      <c r="E136" s="97"/>
      <c r="F136" s="97"/>
      <c r="G136" s="97"/>
      <c r="H136" s="97"/>
      <c r="I136" s="97"/>
      <c r="J136" s="97"/>
      <c r="K136" s="97"/>
      <c r="L136" s="97"/>
      <c r="M136" s="97"/>
      <c r="N136" s="97"/>
      <c r="O136" s="97"/>
      <c r="P136" s="97"/>
      <c r="Q136" s="97"/>
      <c r="R136" s="97"/>
      <c r="S136" s="97"/>
      <c r="T136" s="97"/>
      <c r="U136" s="97"/>
      <c r="V136" s="97"/>
      <c r="W136" s="97"/>
      <c r="X136" s="97"/>
      <c r="Y136" s="97"/>
      <c r="Z136" s="97"/>
      <c r="AA136" s="97"/>
      <c r="AB136" s="97"/>
      <c r="AC136" s="97"/>
      <c r="AD136" s="97"/>
      <c r="AE136" s="97"/>
      <c r="AF136" s="97"/>
      <c r="AG136" s="97"/>
      <c r="AH136" s="97"/>
      <c r="AI136" s="97"/>
      <c r="AJ136" s="97"/>
      <c r="AK136" s="97"/>
      <c r="AL136" s="97"/>
      <c r="AM136" s="97"/>
      <c r="AN136" s="97"/>
      <c r="AO136" s="97"/>
      <c r="AP136" s="97"/>
      <c r="AQ136" s="97"/>
      <c r="AR136" s="97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  <c r="BH136" s="8"/>
      <c r="BI136" s="8"/>
      <c r="BJ136" s="8"/>
    </row>
    <row r="137" ht="15.75" customHeight="1">
      <c r="C137" s="97"/>
      <c r="D137" s="97"/>
      <c r="E137" s="97"/>
      <c r="F137" s="97"/>
      <c r="G137" s="97"/>
      <c r="H137" s="97"/>
      <c r="I137" s="97"/>
      <c r="J137" s="97"/>
      <c r="K137" s="97"/>
      <c r="L137" s="97"/>
      <c r="M137" s="97"/>
      <c r="N137" s="97"/>
      <c r="O137" s="97"/>
      <c r="P137" s="97"/>
      <c r="Q137" s="97"/>
      <c r="R137" s="97"/>
      <c r="S137" s="97"/>
      <c r="T137" s="97"/>
      <c r="U137" s="97"/>
      <c r="V137" s="97"/>
      <c r="W137" s="97"/>
      <c r="X137" s="97"/>
      <c r="Y137" s="97"/>
      <c r="Z137" s="97"/>
      <c r="AA137" s="97"/>
      <c r="AB137" s="97"/>
      <c r="AC137" s="97"/>
      <c r="AD137" s="97"/>
      <c r="AE137" s="97"/>
      <c r="AF137" s="97"/>
      <c r="AG137" s="97"/>
      <c r="AH137" s="97"/>
      <c r="AI137" s="97"/>
      <c r="AJ137" s="97"/>
      <c r="AK137" s="97"/>
      <c r="AL137" s="97"/>
      <c r="AM137" s="97"/>
      <c r="AN137" s="97"/>
      <c r="AO137" s="97"/>
      <c r="AP137" s="97"/>
      <c r="AQ137" s="97"/>
      <c r="AR137" s="97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  <c r="BH137" s="8"/>
      <c r="BI137" s="8"/>
      <c r="BJ137" s="8"/>
    </row>
    <row r="138" ht="15.75" customHeight="1">
      <c r="C138" s="97"/>
      <c r="D138" s="97"/>
      <c r="E138" s="97"/>
      <c r="F138" s="97"/>
      <c r="G138" s="97"/>
      <c r="H138" s="97"/>
      <c r="I138" s="97"/>
      <c r="J138" s="97"/>
      <c r="K138" s="97"/>
      <c r="L138" s="97"/>
      <c r="M138" s="97"/>
      <c r="N138" s="97"/>
      <c r="O138" s="97"/>
      <c r="P138" s="97"/>
      <c r="Q138" s="97"/>
      <c r="R138" s="97"/>
      <c r="S138" s="97"/>
      <c r="T138" s="97"/>
      <c r="U138" s="97"/>
      <c r="V138" s="97"/>
      <c r="W138" s="97"/>
      <c r="X138" s="97"/>
      <c r="Y138" s="97"/>
      <c r="Z138" s="97"/>
      <c r="AA138" s="97"/>
      <c r="AB138" s="97"/>
      <c r="AC138" s="97"/>
      <c r="AD138" s="97"/>
      <c r="AE138" s="97"/>
      <c r="AF138" s="97"/>
      <c r="AG138" s="97"/>
      <c r="AH138" s="97"/>
      <c r="AI138" s="97"/>
      <c r="AJ138" s="97"/>
      <c r="AK138" s="97"/>
      <c r="AL138" s="97"/>
      <c r="AM138" s="97"/>
      <c r="AN138" s="97"/>
      <c r="AO138" s="97"/>
      <c r="AP138" s="97"/>
      <c r="AQ138" s="97"/>
      <c r="AR138" s="97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  <c r="BH138" s="8"/>
      <c r="BI138" s="8"/>
      <c r="BJ138" s="8"/>
    </row>
    <row r="139" ht="15.75" customHeight="1">
      <c r="C139" s="97"/>
      <c r="D139" s="97"/>
      <c r="E139" s="97"/>
      <c r="F139" s="97"/>
      <c r="G139" s="97"/>
      <c r="H139" s="97"/>
      <c r="I139" s="97"/>
      <c r="J139" s="97"/>
      <c r="K139" s="97"/>
      <c r="L139" s="97"/>
      <c r="M139" s="97"/>
      <c r="N139" s="97"/>
      <c r="O139" s="97"/>
      <c r="P139" s="97"/>
      <c r="Q139" s="97"/>
      <c r="R139" s="97"/>
      <c r="S139" s="97"/>
      <c r="T139" s="97"/>
      <c r="U139" s="97"/>
      <c r="V139" s="97"/>
      <c r="W139" s="97"/>
      <c r="X139" s="97"/>
      <c r="Y139" s="97"/>
      <c r="Z139" s="97"/>
      <c r="AA139" s="97"/>
      <c r="AB139" s="97"/>
      <c r="AC139" s="97"/>
      <c r="AD139" s="97"/>
      <c r="AE139" s="97"/>
      <c r="AF139" s="97"/>
      <c r="AG139" s="97"/>
      <c r="AH139" s="97"/>
      <c r="AI139" s="97"/>
      <c r="AJ139" s="97"/>
      <c r="AK139" s="97"/>
      <c r="AL139" s="97"/>
      <c r="AM139" s="97"/>
      <c r="AN139" s="97"/>
      <c r="AO139" s="97"/>
      <c r="AP139" s="97"/>
      <c r="AQ139" s="97"/>
      <c r="AR139" s="97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  <c r="BH139" s="8"/>
      <c r="BI139" s="8"/>
      <c r="BJ139" s="8"/>
    </row>
    <row r="140" ht="15.75" customHeight="1">
      <c r="C140" s="97"/>
      <c r="D140" s="97"/>
      <c r="E140" s="97"/>
      <c r="F140" s="97"/>
      <c r="G140" s="97"/>
      <c r="H140" s="97"/>
      <c r="I140" s="97"/>
      <c r="J140" s="97"/>
      <c r="K140" s="97"/>
      <c r="L140" s="97"/>
      <c r="M140" s="97"/>
      <c r="N140" s="97"/>
      <c r="O140" s="97"/>
      <c r="P140" s="97"/>
      <c r="Q140" s="97"/>
      <c r="R140" s="97"/>
      <c r="S140" s="97"/>
      <c r="T140" s="97"/>
      <c r="U140" s="97"/>
      <c r="V140" s="97"/>
      <c r="W140" s="97"/>
      <c r="X140" s="97"/>
      <c r="Y140" s="97"/>
      <c r="Z140" s="97"/>
      <c r="AA140" s="97"/>
      <c r="AB140" s="97"/>
      <c r="AC140" s="97"/>
      <c r="AD140" s="97"/>
      <c r="AE140" s="97"/>
      <c r="AF140" s="97"/>
      <c r="AG140" s="97"/>
      <c r="AH140" s="97"/>
      <c r="AI140" s="97"/>
      <c r="AJ140" s="97"/>
      <c r="AK140" s="97"/>
      <c r="AL140" s="97"/>
      <c r="AM140" s="97"/>
      <c r="AN140" s="97"/>
      <c r="AO140" s="97"/>
      <c r="AP140" s="97"/>
      <c r="AQ140" s="97"/>
      <c r="AR140" s="97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8"/>
      <c r="BH140" s="8"/>
      <c r="BI140" s="8"/>
      <c r="BJ140" s="8"/>
    </row>
    <row r="141" ht="15.75" customHeight="1">
      <c r="C141" s="97"/>
      <c r="D141" s="97"/>
      <c r="E141" s="97"/>
      <c r="F141" s="97"/>
      <c r="G141" s="97"/>
      <c r="H141" s="97"/>
      <c r="I141" s="97"/>
      <c r="J141" s="97"/>
      <c r="K141" s="97"/>
      <c r="L141" s="97"/>
      <c r="M141" s="97"/>
      <c r="N141" s="97"/>
      <c r="O141" s="97"/>
      <c r="P141" s="97"/>
      <c r="Q141" s="97"/>
      <c r="R141" s="97"/>
      <c r="S141" s="97"/>
      <c r="T141" s="97"/>
      <c r="U141" s="97"/>
      <c r="V141" s="97"/>
      <c r="W141" s="97"/>
      <c r="X141" s="97"/>
      <c r="Y141" s="97"/>
      <c r="Z141" s="97"/>
      <c r="AA141" s="97"/>
      <c r="AB141" s="97"/>
      <c r="AC141" s="97"/>
      <c r="AD141" s="97"/>
      <c r="AE141" s="97"/>
      <c r="AF141" s="97"/>
      <c r="AG141" s="97"/>
      <c r="AH141" s="97"/>
      <c r="AI141" s="97"/>
      <c r="AJ141" s="97"/>
      <c r="AK141" s="97"/>
      <c r="AL141" s="97"/>
      <c r="AM141" s="97"/>
      <c r="AN141" s="97"/>
      <c r="AO141" s="97"/>
      <c r="AP141" s="97"/>
      <c r="AQ141" s="97"/>
      <c r="AR141" s="97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  <c r="BH141" s="8"/>
      <c r="BI141" s="8"/>
      <c r="BJ141" s="8"/>
    </row>
    <row r="142" ht="15.75" customHeight="1">
      <c r="C142" s="97"/>
      <c r="D142" s="97"/>
      <c r="E142" s="97"/>
      <c r="F142" s="97"/>
      <c r="G142" s="97"/>
      <c r="H142" s="97"/>
      <c r="I142" s="97"/>
      <c r="J142" s="97"/>
      <c r="K142" s="97"/>
      <c r="L142" s="97"/>
      <c r="M142" s="97"/>
      <c r="N142" s="97"/>
      <c r="O142" s="97"/>
      <c r="P142" s="97"/>
      <c r="Q142" s="97"/>
      <c r="R142" s="97"/>
      <c r="S142" s="97"/>
      <c r="T142" s="97"/>
      <c r="U142" s="97"/>
      <c r="V142" s="97"/>
      <c r="W142" s="97"/>
      <c r="X142" s="97"/>
      <c r="Y142" s="97"/>
      <c r="Z142" s="97"/>
      <c r="AA142" s="97"/>
      <c r="AB142" s="97"/>
      <c r="AC142" s="97"/>
      <c r="AD142" s="97"/>
      <c r="AE142" s="97"/>
      <c r="AF142" s="97"/>
      <c r="AG142" s="97"/>
      <c r="AH142" s="97"/>
      <c r="AI142" s="97"/>
      <c r="AJ142" s="97"/>
      <c r="AK142" s="97"/>
      <c r="AL142" s="97"/>
      <c r="AM142" s="97"/>
      <c r="AN142" s="97"/>
      <c r="AO142" s="97"/>
      <c r="AP142" s="97"/>
      <c r="AQ142" s="97"/>
      <c r="AR142" s="97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  <c r="BH142" s="8"/>
      <c r="BI142" s="8"/>
      <c r="BJ142" s="8"/>
    </row>
    <row r="143" ht="15.75" customHeight="1">
      <c r="C143" s="97"/>
      <c r="D143" s="97"/>
      <c r="E143" s="97"/>
      <c r="F143" s="97"/>
      <c r="G143" s="97"/>
      <c r="H143" s="97"/>
      <c r="I143" s="97"/>
      <c r="J143" s="97"/>
      <c r="K143" s="97"/>
      <c r="L143" s="97"/>
      <c r="M143" s="97"/>
      <c r="N143" s="97"/>
      <c r="O143" s="97"/>
      <c r="P143" s="97"/>
      <c r="Q143" s="97"/>
      <c r="R143" s="97"/>
      <c r="S143" s="97"/>
      <c r="T143" s="97"/>
      <c r="U143" s="97"/>
      <c r="V143" s="97"/>
      <c r="W143" s="97"/>
      <c r="X143" s="97"/>
      <c r="Y143" s="97"/>
      <c r="Z143" s="97"/>
      <c r="AA143" s="97"/>
      <c r="AB143" s="97"/>
      <c r="AC143" s="97"/>
      <c r="AD143" s="97"/>
      <c r="AE143" s="97"/>
      <c r="AF143" s="97"/>
      <c r="AG143" s="97"/>
      <c r="AH143" s="97"/>
      <c r="AI143" s="97"/>
      <c r="AJ143" s="97"/>
      <c r="AK143" s="97"/>
      <c r="AL143" s="97"/>
      <c r="AM143" s="97"/>
      <c r="AN143" s="97"/>
      <c r="AO143" s="97"/>
      <c r="AP143" s="97"/>
      <c r="AQ143" s="97"/>
      <c r="AR143" s="97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  <c r="BH143" s="8"/>
      <c r="BI143" s="8"/>
      <c r="BJ143" s="8"/>
    </row>
    <row r="144" ht="15.75" customHeight="1">
      <c r="C144" s="97"/>
      <c r="D144" s="97"/>
      <c r="E144" s="97"/>
      <c r="F144" s="97"/>
      <c r="G144" s="97"/>
      <c r="H144" s="97"/>
      <c r="I144" s="97"/>
      <c r="J144" s="97"/>
      <c r="K144" s="97"/>
      <c r="L144" s="97"/>
      <c r="M144" s="97"/>
      <c r="N144" s="97"/>
      <c r="O144" s="97"/>
      <c r="P144" s="97"/>
      <c r="Q144" s="97"/>
      <c r="R144" s="97"/>
      <c r="S144" s="97"/>
      <c r="T144" s="97"/>
      <c r="U144" s="97"/>
      <c r="V144" s="97"/>
      <c r="W144" s="97"/>
      <c r="X144" s="97"/>
      <c r="Y144" s="97"/>
      <c r="Z144" s="97"/>
      <c r="AA144" s="97"/>
      <c r="AB144" s="97"/>
      <c r="AC144" s="97"/>
      <c r="AD144" s="97"/>
      <c r="AE144" s="97"/>
      <c r="AF144" s="97"/>
      <c r="AG144" s="97"/>
      <c r="AH144" s="97"/>
      <c r="AI144" s="97"/>
      <c r="AJ144" s="97"/>
      <c r="AK144" s="97"/>
      <c r="AL144" s="97"/>
      <c r="AM144" s="97"/>
      <c r="AN144" s="97"/>
      <c r="AO144" s="97"/>
      <c r="AP144" s="97"/>
      <c r="AQ144" s="97"/>
      <c r="AR144" s="97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  <c r="BH144" s="8"/>
      <c r="BI144" s="8"/>
      <c r="BJ144" s="8"/>
    </row>
    <row r="145" ht="15.75" customHeight="1">
      <c r="C145" s="97"/>
      <c r="D145" s="97"/>
      <c r="E145" s="97"/>
      <c r="F145" s="97"/>
      <c r="G145" s="97"/>
      <c r="H145" s="97"/>
      <c r="I145" s="97"/>
      <c r="J145" s="97"/>
      <c r="K145" s="97"/>
      <c r="L145" s="97"/>
      <c r="M145" s="97"/>
      <c r="N145" s="97"/>
      <c r="O145" s="97"/>
      <c r="P145" s="97"/>
      <c r="Q145" s="97"/>
      <c r="R145" s="97"/>
      <c r="S145" s="97"/>
      <c r="T145" s="97"/>
      <c r="U145" s="97"/>
      <c r="V145" s="97"/>
      <c r="W145" s="97"/>
      <c r="X145" s="97"/>
      <c r="Y145" s="97"/>
      <c r="Z145" s="97"/>
      <c r="AA145" s="97"/>
      <c r="AB145" s="97"/>
      <c r="AC145" s="97"/>
      <c r="AD145" s="97"/>
      <c r="AE145" s="97"/>
      <c r="AF145" s="97"/>
      <c r="AG145" s="97"/>
      <c r="AH145" s="97"/>
      <c r="AI145" s="97"/>
      <c r="AJ145" s="97"/>
      <c r="AK145" s="97"/>
      <c r="AL145" s="97"/>
      <c r="AM145" s="97"/>
      <c r="AN145" s="97"/>
      <c r="AO145" s="97"/>
      <c r="AP145" s="97"/>
      <c r="AQ145" s="97"/>
      <c r="AR145" s="97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  <c r="BH145" s="8"/>
      <c r="BI145" s="8"/>
      <c r="BJ145" s="8"/>
    </row>
    <row r="146" ht="15.75" customHeight="1">
      <c r="C146" s="97"/>
      <c r="D146" s="97"/>
      <c r="E146" s="97"/>
      <c r="F146" s="97"/>
      <c r="G146" s="97"/>
      <c r="H146" s="97"/>
      <c r="I146" s="97"/>
      <c r="J146" s="97"/>
      <c r="K146" s="97"/>
      <c r="L146" s="97"/>
      <c r="M146" s="97"/>
      <c r="N146" s="97"/>
      <c r="O146" s="97"/>
      <c r="P146" s="97"/>
      <c r="Q146" s="97"/>
      <c r="R146" s="97"/>
      <c r="S146" s="97"/>
      <c r="T146" s="97"/>
      <c r="U146" s="97"/>
      <c r="V146" s="97"/>
      <c r="W146" s="97"/>
      <c r="X146" s="97"/>
      <c r="Y146" s="97"/>
      <c r="Z146" s="97"/>
      <c r="AA146" s="97"/>
      <c r="AB146" s="97"/>
      <c r="AC146" s="97"/>
      <c r="AD146" s="97"/>
      <c r="AE146" s="97"/>
      <c r="AF146" s="97"/>
      <c r="AG146" s="97"/>
      <c r="AH146" s="97"/>
      <c r="AI146" s="97"/>
      <c r="AJ146" s="97"/>
      <c r="AK146" s="97"/>
      <c r="AL146" s="97"/>
      <c r="AM146" s="97"/>
      <c r="AN146" s="97"/>
      <c r="AO146" s="97"/>
      <c r="AP146" s="97"/>
      <c r="AQ146" s="97"/>
      <c r="AR146" s="97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  <c r="BH146" s="8"/>
      <c r="BI146" s="8"/>
      <c r="BJ146" s="8"/>
    </row>
    <row r="147" ht="15.75" customHeight="1">
      <c r="C147" s="97"/>
      <c r="D147" s="97"/>
      <c r="E147" s="97"/>
      <c r="F147" s="97"/>
      <c r="G147" s="97"/>
      <c r="H147" s="97"/>
      <c r="I147" s="97"/>
      <c r="J147" s="97"/>
      <c r="K147" s="97"/>
      <c r="L147" s="97"/>
      <c r="M147" s="97"/>
      <c r="N147" s="97"/>
      <c r="O147" s="97"/>
      <c r="P147" s="97"/>
      <c r="Q147" s="97"/>
      <c r="R147" s="97"/>
      <c r="S147" s="97"/>
      <c r="T147" s="97"/>
      <c r="U147" s="97"/>
      <c r="V147" s="97"/>
      <c r="W147" s="97"/>
      <c r="X147" s="97"/>
      <c r="Y147" s="97"/>
      <c r="Z147" s="97"/>
      <c r="AA147" s="97"/>
      <c r="AB147" s="97"/>
      <c r="AC147" s="97"/>
      <c r="AD147" s="97"/>
      <c r="AE147" s="97"/>
      <c r="AF147" s="97"/>
      <c r="AG147" s="97"/>
      <c r="AH147" s="97"/>
      <c r="AI147" s="97"/>
      <c r="AJ147" s="97"/>
      <c r="AK147" s="97"/>
      <c r="AL147" s="97"/>
      <c r="AM147" s="97"/>
      <c r="AN147" s="97"/>
      <c r="AO147" s="97"/>
      <c r="AP147" s="97"/>
      <c r="AQ147" s="97"/>
      <c r="AR147" s="97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  <c r="BH147" s="8"/>
      <c r="BI147" s="8"/>
      <c r="BJ147" s="8"/>
    </row>
    <row r="148" ht="15.75" customHeight="1">
      <c r="C148" s="97"/>
      <c r="D148" s="97"/>
      <c r="E148" s="97"/>
      <c r="F148" s="97"/>
      <c r="G148" s="97"/>
      <c r="H148" s="97"/>
      <c r="I148" s="97"/>
      <c r="J148" s="97"/>
      <c r="K148" s="97"/>
      <c r="L148" s="97"/>
      <c r="M148" s="97"/>
      <c r="N148" s="97"/>
      <c r="O148" s="97"/>
      <c r="P148" s="97"/>
      <c r="Q148" s="97"/>
      <c r="R148" s="97"/>
      <c r="S148" s="97"/>
      <c r="T148" s="97"/>
      <c r="U148" s="97"/>
      <c r="V148" s="97"/>
      <c r="W148" s="97"/>
      <c r="X148" s="97"/>
      <c r="Y148" s="97"/>
      <c r="Z148" s="97"/>
      <c r="AA148" s="97"/>
      <c r="AB148" s="97"/>
      <c r="AC148" s="97"/>
      <c r="AD148" s="97"/>
      <c r="AE148" s="97"/>
      <c r="AF148" s="97"/>
      <c r="AG148" s="97"/>
      <c r="AH148" s="97"/>
      <c r="AI148" s="97"/>
      <c r="AJ148" s="97"/>
      <c r="AK148" s="97"/>
      <c r="AL148" s="97"/>
      <c r="AM148" s="97"/>
      <c r="AN148" s="97"/>
      <c r="AO148" s="97"/>
      <c r="AP148" s="97"/>
      <c r="AQ148" s="97"/>
      <c r="AR148" s="97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  <c r="BH148" s="8"/>
      <c r="BI148" s="8"/>
      <c r="BJ148" s="8"/>
    </row>
    <row r="149" ht="15.75" customHeight="1">
      <c r="C149" s="97"/>
      <c r="D149" s="97"/>
      <c r="E149" s="97"/>
      <c r="F149" s="97"/>
      <c r="G149" s="97"/>
      <c r="H149" s="97"/>
      <c r="I149" s="97"/>
      <c r="J149" s="97"/>
      <c r="K149" s="97"/>
      <c r="L149" s="97"/>
      <c r="M149" s="97"/>
      <c r="N149" s="97"/>
      <c r="O149" s="97"/>
      <c r="P149" s="97"/>
      <c r="Q149" s="97"/>
      <c r="R149" s="97"/>
      <c r="S149" s="97"/>
      <c r="T149" s="97"/>
      <c r="U149" s="97"/>
      <c r="V149" s="97"/>
      <c r="W149" s="97"/>
      <c r="X149" s="97"/>
      <c r="Y149" s="97"/>
      <c r="Z149" s="97"/>
      <c r="AA149" s="97"/>
      <c r="AB149" s="97"/>
      <c r="AC149" s="97"/>
      <c r="AD149" s="97"/>
      <c r="AE149" s="97"/>
      <c r="AF149" s="97"/>
      <c r="AG149" s="97"/>
      <c r="AH149" s="97"/>
      <c r="AI149" s="97"/>
      <c r="AJ149" s="97"/>
      <c r="AK149" s="97"/>
      <c r="AL149" s="97"/>
      <c r="AM149" s="97"/>
      <c r="AN149" s="97"/>
      <c r="AO149" s="97"/>
      <c r="AP149" s="97"/>
      <c r="AQ149" s="97"/>
      <c r="AR149" s="97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  <c r="BH149" s="8"/>
      <c r="BI149" s="8"/>
      <c r="BJ149" s="8"/>
    </row>
    <row r="150" ht="15.75" customHeight="1">
      <c r="C150" s="97"/>
      <c r="D150" s="97"/>
      <c r="E150" s="97"/>
      <c r="F150" s="97"/>
      <c r="G150" s="97"/>
      <c r="H150" s="97"/>
      <c r="I150" s="97"/>
      <c r="J150" s="97"/>
      <c r="K150" s="97"/>
      <c r="L150" s="97"/>
      <c r="M150" s="97"/>
      <c r="N150" s="97"/>
      <c r="O150" s="97"/>
      <c r="P150" s="97"/>
      <c r="Q150" s="97"/>
      <c r="R150" s="97"/>
      <c r="S150" s="97"/>
      <c r="T150" s="97"/>
      <c r="U150" s="97"/>
      <c r="V150" s="97"/>
      <c r="W150" s="97"/>
      <c r="X150" s="97"/>
      <c r="Y150" s="97"/>
      <c r="Z150" s="97"/>
      <c r="AA150" s="97"/>
      <c r="AB150" s="97"/>
      <c r="AC150" s="97"/>
      <c r="AD150" s="97"/>
      <c r="AE150" s="97"/>
      <c r="AF150" s="97"/>
      <c r="AG150" s="97"/>
      <c r="AH150" s="97"/>
      <c r="AI150" s="97"/>
      <c r="AJ150" s="97"/>
      <c r="AK150" s="97"/>
      <c r="AL150" s="97"/>
      <c r="AM150" s="97"/>
      <c r="AN150" s="97"/>
      <c r="AO150" s="97"/>
      <c r="AP150" s="97"/>
      <c r="AQ150" s="97"/>
      <c r="AR150" s="97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  <c r="BH150" s="8"/>
      <c r="BI150" s="8"/>
      <c r="BJ150" s="8"/>
    </row>
    <row r="151" ht="15.75" customHeight="1">
      <c r="C151" s="97"/>
      <c r="D151" s="97"/>
      <c r="E151" s="97"/>
      <c r="F151" s="97"/>
      <c r="G151" s="97"/>
      <c r="H151" s="97"/>
      <c r="I151" s="97"/>
      <c r="J151" s="97"/>
      <c r="K151" s="97"/>
      <c r="L151" s="97"/>
      <c r="M151" s="97"/>
      <c r="N151" s="97"/>
      <c r="O151" s="97"/>
      <c r="P151" s="97"/>
      <c r="Q151" s="97"/>
      <c r="R151" s="97"/>
      <c r="S151" s="97"/>
      <c r="T151" s="97"/>
      <c r="U151" s="97"/>
      <c r="V151" s="97"/>
      <c r="W151" s="97"/>
      <c r="X151" s="97"/>
      <c r="Y151" s="97"/>
      <c r="Z151" s="97"/>
      <c r="AA151" s="97"/>
      <c r="AB151" s="97"/>
      <c r="AC151" s="97"/>
      <c r="AD151" s="97"/>
      <c r="AE151" s="97"/>
      <c r="AF151" s="97"/>
      <c r="AG151" s="97"/>
      <c r="AH151" s="97"/>
      <c r="AI151" s="97"/>
      <c r="AJ151" s="97"/>
      <c r="AK151" s="97"/>
      <c r="AL151" s="97"/>
      <c r="AM151" s="97"/>
      <c r="AN151" s="97"/>
      <c r="AO151" s="97"/>
      <c r="AP151" s="97"/>
      <c r="AQ151" s="97"/>
      <c r="AR151" s="97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  <c r="BH151" s="8"/>
      <c r="BI151" s="8"/>
      <c r="BJ151" s="8"/>
    </row>
    <row r="152" ht="15.75" customHeight="1">
      <c r="C152" s="97"/>
      <c r="D152" s="97"/>
      <c r="E152" s="97"/>
      <c r="F152" s="97"/>
      <c r="G152" s="97"/>
      <c r="H152" s="97"/>
      <c r="I152" s="97"/>
      <c r="J152" s="97"/>
      <c r="K152" s="97"/>
      <c r="L152" s="97"/>
      <c r="M152" s="97"/>
      <c r="N152" s="97"/>
      <c r="O152" s="97"/>
      <c r="P152" s="97"/>
      <c r="Q152" s="97"/>
      <c r="R152" s="97"/>
      <c r="S152" s="97"/>
      <c r="T152" s="97"/>
      <c r="U152" s="97"/>
      <c r="V152" s="97"/>
      <c r="W152" s="97"/>
      <c r="X152" s="97"/>
      <c r="Y152" s="97"/>
      <c r="Z152" s="97"/>
      <c r="AA152" s="97"/>
      <c r="AB152" s="97"/>
      <c r="AC152" s="97"/>
      <c r="AD152" s="97"/>
      <c r="AE152" s="97"/>
      <c r="AF152" s="97"/>
      <c r="AG152" s="97"/>
      <c r="AH152" s="97"/>
      <c r="AI152" s="97"/>
      <c r="AJ152" s="97"/>
      <c r="AK152" s="97"/>
      <c r="AL152" s="97"/>
      <c r="AM152" s="97"/>
      <c r="AN152" s="97"/>
      <c r="AO152" s="97"/>
      <c r="AP152" s="97"/>
      <c r="AQ152" s="97"/>
      <c r="AR152" s="97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  <c r="BH152" s="8"/>
      <c r="BI152" s="8"/>
      <c r="BJ152" s="8"/>
    </row>
    <row r="153" ht="15.75" customHeight="1">
      <c r="C153" s="97"/>
      <c r="D153" s="97"/>
      <c r="E153" s="97"/>
      <c r="F153" s="97"/>
      <c r="G153" s="97"/>
      <c r="H153" s="97"/>
      <c r="I153" s="97"/>
      <c r="J153" s="97"/>
      <c r="K153" s="97"/>
      <c r="L153" s="97"/>
      <c r="M153" s="97"/>
      <c r="N153" s="97"/>
      <c r="O153" s="97"/>
      <c r="P153" s="97"/>
      <c r="Q153" s="97"/>
      <c r="R153" s="97"/>
      <c r="S153" s="97"/>
      <c r="T153" s="97"/>
      <c r="U153" s="97"/>
      <c r="V153" s="97"/>
      <c r="W153" s="97"/>
      <c r="X153" s="97"/>
      <c r="Y153" s="97"/>
      <c r="Z153" s="97"/>
      <c r="AA153" s="97"/>
      <c r="AB153" s="97"/>
      <c r="AC153" s="97"/>
      <c r="AD153" s="97"/>
      <c r="AE153" s="97"/>
      <c r="AF153" s="97"/>
      <c r="AG153" s="97"/>
      <c r="AH153" s="97"/>
      <c r="AI153" s="97"/>
      <c r="AJ153" s="97"/>
      <c r="AK153" s="97"/>
      <c r="AL153" s="97"/>
      <c r="AM153" s="97"/>
      <c r="AN153" s="97"/>
      <c r="AO153" s="97"/>
      <c r="AP153" s="97"/>
      <c r="AQ153" s="97"/>
      <c r="AR153" s="97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  <c r="BH153" s="8"/>
      <c r="BI153" s="8"/>
      <c r="BJ153" s="8"/>
    </row>
    <row r="154" ht="15.75" customHeight="1">
      <c r="C154" s="97"/>
      <c r="D154" s="97"/>
      <c r="E154" s="97"/>
      <c r="F154" s="97"/>
      <c r="G154" s="97"/>
      <c r="H154" s="97"/>
      <c r="I154" s="97"/>
      <c r="J154" s="97"/>
      <c r="K154" s="97"/>
      <c r="L154" s="97"/>
      <c r="M154" s="97"/>
      <c r="N154" s="97"/>
      <c r="O154" s="97"/>
      <c r="P154" s="97"/>
      <c r="Q154" s="97"/>
      <c r="R154" s="97"/>
      <c r="S154" s="97"/>
      <c r="T154" s="97"/>
      <c r="U154" s="97"/>
      <c r="V154" s="97"/>
      <c r="W154" s="97"/>
      <c r="X154" s="97"/>
      <c r="Y154" s="97"/>
      <c r="Z154" s="97"/>
      <c r="AA154" s="97"/>
      <c r="AB154" s="97"/>
      <c r="AC154" s="97"/>
      <c r="AD154" s="97"/>
      <c r="AE154" s="97"/>
      <c r="AF154" s="97"/>
      <c r="AG154" s="97"/>
      <c r="AH154" s="97"/>
      <c r="AI154" s="97"/>
      <c r="AJ154" s="97"/>
      <c r="AK154" s="97"/>
      <c r="AL154" s="97"/>
      <c r="AM154" s="97"/>
      <c r="AN154" s="97"/>
      <c r="AO154" s="97"/>
      <c r="AP154" s="97"/>
      <c r="AQ154" s="97"/>
      <c r="AR154" s="97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  <c r="BH154" s="8"/>
      <c r="BI154" s="8"/>
      <c r="BJ154" s="8"/>
    </row>
    <row r="155" ht="15.75" customHeight="1">
      <c r="C155" s="97"/>
      <c r="D155" s="97"/>
      <c r="E155" s="97"/>
      <c r="F155" s="97"/>
      <c r="G155" s="97"/>
      <c r="H155" s="97"/>
      <c r="I155" s="97"/>
      <c r="J155" s="97"/>
      <c r="K155" s="97"/>
      <c r="L155" s="97"/>
      <c r="M155" s="97"/>
      <c r="N155" s="97"/>
      <c r="O155" s="97"/>
      <c r="P155" s="97"/>
      <c r="Q155" s="97"/>
      <c r="R155" s="97"/>
      <c r="S155" s="97"/>
      <c r="T155" s="97"/>
      <c r="U155" s="97"/>
      <c r="V155" s="97"/>
      <c r="W155" s="97"/>
      <c r="X155" s="97"/>
      <c r="Y155" s="97"/>
      <c r="Z155" s="97"/>
      <c r="AA155" s="97"/>
      <c r="AB155" s="97"/>
      <c r="AC155" s="97"/>
      <c r="AD155" s="97"/>
      <c r="AE155" s="97"/>
      <c r="AF155" s="97"/>
      <c r="AG155" s="97"/>
      <c r="AH155" s="97"/>
      <c r="AI155" s="97"/>
      <c r="AJ155" s="97"/>
      <c r="AK155" s="97"/>
      <c r="AL155" s="97"/>
      <c r="AM155" s="97"/>
      <c r="AN155" s="97"/>
      <c r="AO155" s="97"/>
      <c r="AP155" s="97"/>
      <c r="AQ155" s="97"/>
      <c r="AR155" s="97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  <c r="BH155" s="8"/>
      <c r="BI155" s="8"/>
      <c r="BJ155" s="8"/>
    </row>
    <row r="156" ht="15.75" customHeight="1">
      <c r="C156" s="97"/>
      <c r="D156" s="97"/>
      <c r="E156" s="97"/>
      <c r="F156" s="97"/>
      <c r="G156" s="97"/>
      <c r="H156" s="97"/>
      <c r="I156" s="97"/>
      <c r="J156" s="97"/>
      <c r="K156" s="97"/>
      <c r="L156" s="97"/>
      <c r="M156" s="97"/>
      <c r="N156" s="97"/>
      <c r="O156" s="97"/>
      <c r="P156" s="97"/>
      <c r="Q156" s="97"/>
      <c r="R156" s="97"/>
      <c r="S156" s="97"/>
      <c r="T156" s="97"/>
      <c r="U156" s="97"/>
      <c r="V156" s="97"/>
      <c r="W156" s="97"/>
      <c r="X156" s="97"/>
      <c r="Y156" s="97"/>
      <c r="Z156" s="97"/>
      <c r="AA156" s="97"/>
      <c r="AB156" s="97"/>
      <c r="AC156" s="97"/>
      <c r="AD156" s="97"/>
      <c r="AE156" s="97"/>
      <c r="AF156" s="97"/>
      <c r="AG156" s="97"/>
      <c r="AH156" s="97"/>
      <c r="AI156" s="97"/>
      <c r="AJ156" s="97"/>
      <c r="AK156" s="97"/>
      <c r="AL156" s="97"/>
      <c r="AM156" s="97"/>
      <c r="AN156" s="97"/>
      <c r="AO156" s="97"/>
      <c r="AP156" s="97"/>
      <c r="AQ156" s="97"/>
      <c r="AR156" s="97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  <c r="BH156" s="8"/>
      <c r="BI156" s="8"/>
      <c r="BJ156" s="8"/>
    </row>
    <row r="157" ht="15.75" customHeight="1">
      <c r="C157" s="97"/>
      <c r="D157" s="97"/>
      <c r="E157" s="97"/>
      <c r="F157" s="97"/>
      <c r="G157" s="97"/>
      <c r="H157" s="97"/>
      <c r="I157" s="97"/>
      <c r="J157" s="97"/>
      <c r="K157" s="97"/>
      <c r="L157" s="97"/>
      <c r="M157" s="97"/>
      <c r="N157" s="97"/>
      <c r="O157" s="97"/>
      <c r="P157" s="97"/>
      <c r="Q157" s="97"/>
      <c r="R157" s="97"/>
      <c r="S157" s="97"/>
      <c r="T157" s="97"/>
      <c r="U157" s="97"/>
      <c r="V157" s="97"/>
      <c r="W157" s="97"/>
      <c r="X157" s="97"/>
      <c r="Y157" s="97"/>
      <c r="Z157" s="97"/>
      <c r="AA157" s="97"/>
      <c r="AB157" s="97"/>
      <c r="AC157" s="97"/>
      <c r="AD157" s="97"/>
      <c r="AE157" s="97"/>
      <c r="AF157" s="97"/>
      <c r="AG157" s="97"/>
      <c r="AH157" s="97"/>
      <c r="AI157" s="97"/>
      <c r="AJ157" s="97"/>
      <c r="AK157" s="97"/>
      <c r="AL157" s="97"/>
      <c r="AM157" s="97"/>
      <c r="AN157" s="97"/>
      <c r="AO157" s="97"/>
      <c r="AP157" s="97"/>
      <c r="AQ157" s="97"/>
      <c r="AR157" s="97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  <c r="BH157" s="8"/>
      <c r="BI157" s="8"/>
      <c r="BJ157" s="8"/>
    </row>
    <row r="158" ht="15.75" customHeight="1">
      <c r="C158" s="97"/>
      <c r="D158" s="97"/>
      <c r="E158" s="97"/>
      <c r="F158" s="97"/>
      <c r="G158" s="97"/>
      <c r="H158" s="97"/>
      <c r="I158" s="97"/>
      <c r="J158" s="97"/>
      <c r="K158" s="97"/>
      <c r="L158" s="97"/>
      <c r="M158" s="97"/>
      <c r="N158" s="97"/>
      <c r="O158" s="97"/>
      <c r="P158" s="97"/>
      <c r="Q158" s="97"/>
      <c r="R158" s="97"/>
      <c r="S158" s="97"/>
      <c r="T158" s="97"/>
      <c r="U158" s="97"/>
      <c r="V158" s="97"/>
      <c r="W158" s="97"/>
      <c r="X158" s="97"/>
      <c r="Y158" s="97"/>
      <c r="Z158" s="97"/>
      <c r="AA158" s="97"/>
      <c r="AB158" s="97"/>
      <c r="AC158" s="97"/>
      <c r="AD158" s="97"/>
      <c r="AE158" s="97"/>
      <c r="AF158" s="97"/>
      <c r="AG158" s="97"/>
      <c r="AH158" s="97"/>
      <c r="AI158" s="97"/>
      <c r="AJ158" s="97"/>
      <c r="AK158" s="97"/>
      <c r="AL158" s="97"/>
      <c r="AM158" s="97"/>
      <c r="AN158" s="97"/>
      <c r="AO158" s="97"/>
      <c r="AP158" s="97"/>
      <c r="AQ158" s="97"/>
      <c r="AR158" s="97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  <c r="BH158" s="8"/>
      <c r="BI158" s="8"/>
      <c r="BJ158" s="8"/>
    </row>
    <row r="159" ht="15.75" customHeight="1">
      <c r="C159" s="97"/>
      <c r="D159" s="97"/>
      <c r="E159" s="97"/>
      <c r="F159" s="97"/>
      <c r="G159" s="97"/>
      <c r="H159" s="97"/>
      <c r="I159" s="97"/>
      <c r="J159" s="97"/>
      <c r="K159" s="97"/>
      <c r="L159" s="97"/>
      <c r="M159" s="97"/>
      <c r="N159" s="97"/>
      <c r="O159" s="97"/>
      <c r="P159" s="97"/>
      <c r="Q159" s="97"/>
      <c r="R159" s="97"/>
      <c r="S159" s="97"/>
      <c r="T159" s="97"/>
      <c r="U159" s="97"/>
      <c r="V159" s="97"/>
      <c r="W159" s="97"/>
      <c r="X159" s="97"/>
      <c r="Y159" s="97"/>
      <c r="Z159" s="97"/>
      <c r="AA159" s="97"/>
      <c r="AB159" s="97"/>
      <c r="AC159" s="97"/>
      <c r="AD159" s="97"/>
      <c r="AE159" s="97"/>
      <c r="AF159" s="97"/>
      <c r="AG159" s="97"/>
      <c r="AH159" s="97"/>
      <c r="AI159" s="97"/>
      <c r="AJ159" s="97"/>
      <c r="AK159" s="97"/>
      <c r="AL159" s="97"/>
      <c r="AM159" s="97"/>
      <c r="AN159" s="97"/>
      <c r="AO159" s="97"/>
      <c r="AP159" s="97"/>
      <c r="AQ159" s="97"/>
      <c r="AR159" s="97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  <c r="BH159" s="8"/>
      <c r="BI159" s="8"/>
      <c r="BJ159" s="8"/>
    </row>
    <row r="160" ht="15.75" customHeight="1">
      <c r="C160" s="97"/>
      <c r="D160" s="97"/>
      <c r="E160" s="97"/>
      <c r="F160" s="97"/>
      <c r="G160" s="97"/>
      <c r="H160" s="97"/>
      <c r="I160" s="97"/>
      <c r="J160" s="97"/>
      <c r="K160" s="97"/>
      <c r="L160" s="97"/>
      <c r="M160" s="97"/>
      <c r="N160" s="97"/>
      <c r="O160" s="97"/>
      <c r="P160" s="97"/>
      <c r="Q160" s="97"/>
      <c r="R160" s="97"/>
      <c r="S160" s="97"/>
      <c r="T160" s="97"/>
      <c r="U160" s="97"/>
      <c r="V160" s="97"/>
      <c r="W160" s="97"/>
      <c r="X160" s="97"/>
      <c r="Y160" s="97"/>
      <c r="Z160" s="97"/>
      <c r="AA160" s="97"/>
      <c r="AB160" s="97"/>
      <c r="AC160" s="97"/>
      <c r="AD160" s="97"/>
      <c r="AE160" s="97"/>
      <c r="AF160" s="97"/>
      <c r="AG160" s="97"/>
      <c r="AH160" s="97"/>
      <c r="AI160" s="97"/>
      <c r="AJ160" s="97"/>
      <c r="AK160" s="97"/>
      <c r="AL160" s="97"/>
      <c r="AM160" s="97"/>
      <c r="AN160" s="97"/>
      <c r="AO160" s="97"/>
      <c r="AP160" s="97"/>
      <c r="AQ160" s="97"/>
      <c r="AR160" s="97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  <c r="BH160" s="8"/>
      <c r="BI160" s="8"/>
      <c r="BJ160" s="8"/>
    </row>
    <row r="161" ht="15.75" customHeight="1">
      <c r="C161" s="97"/>
      <c r="D161" s="97"/>
      <c r="E161" s="97"/>
      <c r="F161" s="97"/>
      <c r="G161" s="97"/>
      <c r="H161" s="97"/>
      <c r="I161" s="97"/>
      <c r="J161" s="97"/>
      <c r="K161" s="97"/>
      <c r="L161" s="97"/>
      <c r="M161" s="97"/>
      <c r="N161" s="97"/>
      <c r="O161" s="97"/>
      <c r="P161" s="97"/>
      <c r="Q161" s="97"/>
      <c r="R161" s="97"/>
      <c r="S161" s="97"/>
      <c r="T161" s="97"/>
      <c r="U161" s="97"/>
      <c r="V161" s="97"/>
      <c r="W161" s="97"/>
      <c r="X161" s="97"/>
      <c r="Y161" s="97"/>
      <c r="Z161" s="97"/>
      <c r="AA161" s="97"/>
      <c r="AB161" s="97"/>
      <c r="AC161" s="97"/>
      <c r="AD161" s="97"/>
      <c r="AE161" s="97"/>
      <c r="AF161" s="97"/>
      <c r="AG161" s="97"/>
      <c r="AH161" s="97"/>
      <c r="AI161" s="97"/>
      <c r="AJ161" s="97"/>
      <c r="AK161" s="97"/>
      <c r="AL161" s="97"/>
      <c r="AM161" s="97"/>
      <c r="AN161" s="97"/>
      <c r="AO161" s="97"/>
      <c r="AP161" s="97"/>
      <c r="AQ161" s="97"/>
      <c r="AR161" s="97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  <c r="BH161" s="8"/>
      <c r="BI161" s="8"/>
      <c r="BJ161" s="8"/>
    </row>
    <row r="162" ht="15.75" customHeight="1">
      <c r="C162" s="97"/>
      <c r="D162" s="97"/>
      <c r="E162" s="97"/>
      <c r="F162" s="97"/>
      <c r="G162" s="97"/>
      <c r="H162" s="97"/>
      <c r="I162" s="97"/>
      <c r="J162" s="97"/>
      <c r="K162" s="97"/>
      <c r="L162" s="97"/>
      <c r="M162" s="97"/>
      <c r="N162" s="97"/>
      <c r="O162" s="97"/>
      <c r="P162" s="97"/>
      <c r="Q162" s="97"/>
      <c r="R162" s="97"/>
      <c r="S162" s="97"/>
      <c r="T162" s="97"/>
      <c r="U162" s="97"/>
      <c r="V162" s="97"/>
      <c r="W162" s="97"/>
      <c r="X162" s="97"/>
      <c r="Y162" s="97"/>
      <c r="Z162" s="97"/>
      <c r="AA162" s="97"/>
      <c r="AB162" s="97"/>
      <c r="AC162" s="97"/>
      <c r="AD162" s="97"/>
      <c r="AE162" s="97"/>
      <c r="AF162" s="97"/>
      <c r="AG162" s="97"/>
      <c r="AH162" s="97"/>
      <c r="AI162" s="97"/>
      <c r="AJ162" s="97"/>
      <c r="AK162" s="97"/>
      <c r="AL162" s="97"/>
      <c r="AM162" s="97"/>
      <c r="AN162" s="97"/>
      <c r="AO162" s="97"/>
      <c r="AP162" s="97"/>
      <c r="AQ162" s="97"/>
      <c r="AR162" s="97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  <c r="BH162" s="8"/>
      <c r="BI162" s="8"/>
      <c r="BJ162" s="8"/>
    </row>
    <row r="163" ht="15.75" customHeight="1">
      <c r="C163" s="97"/>
      <c r="D163" s="97"/>
      <c r="E163" s="97"/>
      <c r="F163" s="97"/>
      <c r="G163" s="97"/>
      <c r="H163" s="97"/>
      <c r="I163" s="97"/>
      <c r="J163" s="97"/>
      <c r="K163" s="97"/>
      <c r="L163" s="97"/>
      <c r="M163" s="97"/>
      <c r="N163" s="97"/>
      <c r="O163" s="97"/>
      <c r="P163" s="97"/>
      <c r="Q163" s="97"/>
      <c r="R163" s="97"/>
      <c r="S163" s="97"/>
      <c r="T163" s="97"/>
      <c r="U163" s="97"/>
      <c r="V163" s="97"/>
      <c r="W163" s="97"/>
      <c r="X163" s="97"/>
      <c r="Y163" s="97"/>
      <c r="Z163" s="97"/>
      <c r="AA163" s="97"/>
      <c r="AB163" s="97"/>
      <c r="AC163" s="97"/>
      <c r="AD163" s="97"/>
      <c r="AE163" s="97"/>
      <c r="AF163" s="97"/>
      <c r="AG163" s="97"/>
      <c r="AH163" s="97"/>
      <c r="AI163" s="97"/>
      <c r="AJ163" s="97"/>
      <c r="AK163" s="97"/>
      <c r="AL163" s="97"/>
      <c r="AM163" s="97"/>
      <c r="AN163" s="97"/>
      <c r="AO163" s="97"/>
      <c r="AP163" s="97"/>
      <c r="AQ163" s="97"/>
      <c r="AR163" s="97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  <c r="BH163" s="8"/>
      <c r="BI163" s="8"/>
      <c r="BJ163" s="8"/>
    </row>
    <row r="164" ht="15.75" customHeight="1">
      <c r="C164" s="97"/>
      <c r="D164" s="97"/>
      <c r="E164" s="97"/>
      <c r="F164" s="97"/>
      <c r="G164" s="97"/>
      <c r="H164" s="97"/>
      <c r="I164" s="97"/>
      <c r="J164" s="97"/>
      <c r="K164" s="97"/>
      <c r="L164" s="97"/>
      <c r="M164" s="97"/>
      <c r="N164" s="97"/>
      <c r="O164" s="97"/>
      <c r="P164" s="97"/>
      <c r="Q164" s="97"/>
      <c r="R164" s="97"/>
      <c r="S164" s="97"/>
      <c r="T164" s="97"/>
      <c r="U164" s="97"/>
      <c r="V164" s="97"/>
      <c r="W164" s="97"/>
      <c r="X164" s="97"/>
      <c r="Y164" s="97"/>
      <c r="Z164" s="97"/>
      <c r="AA164" s="97"/>
      <c r="AB164" s="97"/>
      <c r="AC164" s="97"/>
      <c r="AD164" s="97"/>
      <c r="AE164" s="97"/>
      <c r="AF164" s="97"/>
      <c r="AG164" s="97"/>
      <c r="AH164" s="97"/>
      <c r="AI164" s="97"/>
      <c r="AJ164" s="97"/>
      <c r="AK164" s="97"/>
      <c r="AL164" s="97"/>
      <c r="AM164" s="97"/>
      <c r="AN164" s="97"/>
      <c r="AO164" s="97"/>
      <c r="AP164" s="97"/>
      <c r="AQ164" s="97"/>
      <c r="AR164" s="97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  <c r="BH164" s="8"/>
      <c r="BI164" s="8"/>
      <c r="BJ164" s="8"/>
    </row>
    <row r="165" ht="15.75" customHeight="1">
      <c r="C165" s="97"/>
      <c r="D165" s="97"/>
      <c r="E165" s="97"/>
      <c r="F165" s="97"/>
      <c r="G165" s="97"/>
      <c r="H165" s="97"/>
      <c r="I165" s="97"/>
      <c r="J165" s="97"/>
      <c r="K165" s="97"/>
      <c r="L165" s="97"/>
      <c r="M165" s="97"/>
      <c r="N165" s="97"/>
      <c r="O165" s="97"/>
      <c r="P165" s="97"/>
      <c r="Q165" s="97"/>
      <c r="R165" s="97"/>
      <c r="S165" s="97"/>
      <c r="T165" s="97"/>
      <c r="U165" s="97"/>
      <c r="V165" s="97"/>
      <c r="W165" s="97"/>
      <c r="X165" s="97"/>
      <c r="Y165" s="97"/>
      <c r="Z165" s="97"/>
      <c r="AA165" s="97"/>
      <c r="AB165" s="97"/>
      <c r="AC165" s="97"/>
      <c r="AD165" s="97"/>
      <c r="AE165" s="97"/>
      <c r="AF165" s="97"/>
      <c r="AG165" s="97"/>
      <c r="AH165" s="97"/>
      <c r="AI165" s="97"/>
      <c r="AJ165" s="97"/>
      <c r="AK165" s="97"/>
      <c r="AL165" s="97"/>
      <c r="AM165" s="97"/>
      <c r="AN165" s="97"/>
      <c r="AO165" s="97"/>
      <c r="AP165" s="97"/>
      <c r="AQ165" s="97"/>
      <c r="AR165" s="97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  <c r="BH165" s="8"/>
      <c r="BI165" s="8"/>
      <c r="BJ165" s="8"/>
    </row>
    <row r="166" ht="15.75" customHeight="1">
      <c r="C166" s="97"/>
      <c r="D166" s="97"/>
      <c r="E166" s="97"/>
      <c r="F166" s="97"/>
      <c r="G166" s="97"/>
      <c r="H166" s="97"/>
      <c r="I166" s="97"/>
      <c r="J166" s="97"/>
      <c r="K166" s="97"/>
      <c r="L166" s="97"/>
      <c r="M166" s="97"/>
      <c r="N166" s="97"/>
      <c r="O166" s="97"/>
      <c r="P166" s="97"/>
      <c r="Q166" s="97"/>
      <c r="R166" s="97"/>
      <c r="S166" s="97"/>
      <c r="T166" s="97"/>
      <c r="U166" s="97"/>
      <c r="V166" s="97"/>
      <c r="W166" s="97"/>
      <c r="X166" s="97"/>
      <c r="Y166" s="97"/>
      <c r="Z166" s="97"/>
      <c r="AA166" s="97"/>
      <c r="AB166" s="97"/>
      <c r="AC166" s="97"/>
      <c r="AD166" s="97"/>
      <c r="AE166" s="97"/>
      <c r="AF166" s="97"/>
      <c r="AG166" s="97"/>
      <c r="AH166" s="97"/>
      <c r="AI166" s="97"/>
      <c r="AJ166" s="97"/>
      <c r="AK166" s="97"/>
      <c r="AL166" s="97"/>
      <c r="AM166" s="97"/>
      <c r="AN166" s="97"/>
      <c r="AO166" s="97"/>
      <c r="AP166" s="97"/>
      <c r="AQ166" s="97"/>
      <c r="AR166" s="97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  <c r="BH166" s="8"/>
      <c r="BI166" s="8"/>
      <c r="BJ166" s="8"/>
    </row>
    <row r="167" ht="15.75" customHeight="1">
      <c r="C167" s="97"/>
      <c r="D167" s="97"/>
      <c r="E167" s="97"/>
      <c r="F167" s="97"/>
      <c r="G167" s="97"/>
      <c r="H167" s="97"/>
      <c r="I167" s="97"/>
      <c r="J167" s="97"/>
      <c r="K167" s="97"/>
      <c r="L167" s="97"/>
      <c r="M167" s="97"/>
      <c r="N167" s="97"/>
      <c r="O167" s="97"/>
      <c r="P167" s="97"/>
      <c r="Q167" s="97"/>
      <c r="R167" s="97"/>
      <c r="S167" s="97"/>
      <c r="T167" s="97"/>
      <c r="U167" s="97"/>
      <c r="V167" s="97"/>
      <c r="W167" s="97"/>
      <c r="X167" s="97"/>
      <c r="Y167" s="97"/>
      <c r="Z167" s="97"/>
      <c r="AA167" s="97"/>
      <c r="AB167" s="97"/>
      <c r="AC167" s="97"/>
      <c r="AD167" s="97"/>
      <c r="AE167" s="97"/>
      <c r="AF167" s="97"/>
      <c r="AG167" s="97"/>
      <c r="AH167" s="97"/>
      <c r="AI167" s="97"/>
      <c r="AJ167" s="97"/>
      <c r="AK167" s="97"/>
      <c r="AL167" s="97"/>
      <c r="AM167" s="97"/>
      <c r="AN167" s="97"/>
      <c r="AO167" s="97"/>
      <c r="AP167" s="97"/>
      <c r="AQ167" s="97"/>
      <c r="AR167" s="97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  <c r="BH167" s="8"/>
      <c r="BI167" s="8"/>
      <c r="BJ167" s="8"/>
    </row>
    <row r="168" ht="15.75" customHeight="1">
      <c r="C168" s="97"/>
      <c r="D168" s="97"/>
      <c r="E168" s="97"/>
      <c r="F168" s="97"/>
      <c r="G168" s="97"/>
      <c r="H168" s="97"/>
      <c r="I168" s="97"/>
      <c r="J168" s="97"/>
      <c r="K168" s="97"/>
      <c r="L168" s="97"/>
      <c r="M168" s="97"/>
      <c r="N168" s="97"/>
      <c r="O168" s="97"/>
      <c r="P168" s="97"/>
      <c r="Q168" s="97"/>
      <c r="R168" s="97"/>
      <c r="S168" s="97"/>
      <c r="T168" s="97"/>
      <c r="U168" s="97"/>
      <c r="V168" s="97"/>
      <c r="W168" s="97"/>
      <c r="X168" s="97"/>
      <c r="Y168" s="97"/>
      <c r="Z168" s="97"/>
      <c r="AA168" s="97"/>
      <c r="AB168" s="97"/>
      <c r="AC168" s="97"/>
      <c r="AD168" s="97"/>
      <c r="AE168" s="97"/>
      <c r="AF168" s="97"/>
      <c r="AG168" s="97"/>
      <c r="AH168" s="97"/>
      <c r="AI168" s="97"/>
      <c r="AJ168" s="97"/>
      <c r="AK168" s="97"/>
      <c r="AL168" s="97"/>
      <c r="AM168" s="97"/>
      <c r="AN168" s="97"/>
      <c r="AO168" s="97"/>
      <c r="AP168" s="97"/>
      <c r="AQ168" s="97"/>
      <c r="AR168" s="97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  <c r="BH168" s="8"/>
      <c r="BI168" s="8"/>
      <c r="BJ168" s="8"/>
    </row>
    <row r="169" ht="15.75" customHeight="1">
      <c r="C169" s="97"/>
      <c r="D169" s="97"/>
      <c r="E169" s="97"/>
      <c r="F169" s="97"/>
      <c r="G169" s="97"/>
      <c r="H169" s="97"/>
      <c r="I169" s="97"/>
      <c r="J169" s="97"/>
      <c r="K169" s="97"/>
      <c r="L169" s="97"/>
      <c r="M169" s="97"/>
      <c r="N169" s="97"/>
      <c r="O169" s="97"/>
      <c r="P169" s="97"/>
      <c r="Q169" s="97"/>
      <c r="R169" s="97"/>
      <c r="S169" s="97"/>
      <c r="T169" s="97"/>
      <c r="U169" s="97"/>
      <c r="V169" s="97"/>
      <c r="W169" s="97"/>
      <c r="X169" s="97"/>
      <c r="Y169" s="97"/>
      <c r="Z169" s="97"/>
      <c r="AA169" s="97"/>
      <c r="AB169" s="97"/>
      <c r="AC169" s="97"/>
      <c r="AD169" s="97"/>
      <c r="AE169" s="97"/>
      <c r="AF169" s="97"/>
      <c r="AG169" s="97"/>
      <c r="AH169" s="97"/>
      <c r="AI169" s="97"/>
      <c r="AJ169" s="97"/>
      <c r="AK169" s="97"/>
      <c r="AL169" s="97"/>
      <c r="AM169" s="97"/>
      <c r="AN169" s="97"/>
      <c r="AO169" s="97"/>
      <c r="AP169" s="97"/>
      <c r="AQ169" s="97"/>
      <c r="AR169" s="97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  <c r="BH169" s="8"/>
      <c r="BI169" s="8"/>
      <c r="BJ169" s="8"/>
    </row>
    <row r="170" ht="15.75" customHeight="1">
      <c r="C170" s="97"/>
      <c r="D170" s="97"/>
      <c r="E170" s="97"/>
      <c r="F170" s="97"/>
      <c r="G170" s="97"/>
      <c r="H170" s="97"/>
      <c r="I170" s="97"/>
      <c r="J170" s="97"/>
      <c r="K170" s="97"/>
      <c r="L170" s="97"/>
      <c r="M170" s="97"/>
      <c r="N170" s="97"/>
      <c r="O170" s="97"/>
      <c r="P170" s="97"/>
      <c r="Q170" s="97"/>
      <c r="R170" s="97"/>
      <c r="S170" s="97"/>
      <c r="T170" s="97"/>
      <c r="U170" s="97"/>
      <c r="V170" s="97"/>
      <c r="W170" s="97"/>
      <c r="X170" s="97"/>
      <c r="Y170" s="97"/>
      <c r="Z170" s="97"/>
      <c r="AA170" s="97"/>
      <c r="AB170" s="97"/>
      <c r="AC170" s="97"/>
      <c r="AD170" s="97"/>
      <c r="AE170" s="97"/>
      <c r="AF170" s="97"/>
      <c r="AG170" s="97"/>
      <c r="AH170" s="97"/>
      <c r="AI170" s="97"/>
      <c r="AJ170" s="97"/>
      <c r="AK170" s="97"/>
      <c r="AL170" s="97"/>
      <c r="AM170" s="97"/>
      <c r="AN170" s="97"/>
      <c r="AO170" s="97"/>
      <c r="AP170" s="97"/>
      <c r="AQ170" s="97"/>
      <c r="AR170" s="97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  <c r="BH170" s="8"/>
      <c r="BI170" s="8"/>
      <c r="BJ170" s="8"/>
    </row>
    <row r="171" ht="15.75" customHeight="1">
      <c r="C171" s="97"/>
      <c r="D171" s="97"/>
      <c r="E171" s="97"/>
      <c r="F171" s="97"/>
      <c r="G171" s="97"/>
      <c r="H171" s="97"/>
      <c r="I171" s="97"/>
      <c r="J171" s="97"/>
      <c r="K171" s="97"/>
      <c r="L171" s="97"/>
      <c r="M171" s="97"/>
      <c r="N171" s="97"/>
      <c r="O171" s="97"/>
      <c r="P171" s="97"/>
      <c r="Q171" s="97"/>
      <c r="R171" s="97"/>
      <c r="S171" s="97"/>
      <c r="T171" s="97"/>
      <c r="U171" s="97"/>
      <c r="V171" s="97"/>
      <c r="W171" s="97"/>
      <c r="X171" s="97"/>
      <c r="Y171" s="97"/>
      <c r="Z171" s="97"/>
      <c r="AA171" s="97"/>
      <c r="AB171" s="97"/>
      <c r="AC171" s="97"/>
      <c r="AD171" s="97"/>
      <c r="AE171" s="97"/>
      <c r="AF171" s="97"/>
      <c r="AG171" s="97"/>
      <c r="AH171" s="97"/>
      <c r="AI171" s="97"/>
      <c r="AJ171" s="97"/>
      <c r="AK171" s="97"/>
      <c r="AL171" s="97"/>
      <c r="AM171" s="97"/>
      <c r="AN171" s="97"/>
      <c r="AO171" s="97"/>
      <c r="AP171" s="97"/>
      <c r="AQ171" s="97"/>
      <c r="AR171" s="97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  <c r="BH171" s="8"/>
      <c r="BI171" s="8"/>
      <c r="BJ171" s="8"/>
    </row>
    <row r="172" ht="15.75" customHeight="1">
      <c r="C172" s="97"/>
      <c r="D172" s="97"/>
      <c r="E172" s="97"/>
      <c r="F172" s="97"/>
      <c r="G172" s="97"/>
      <c r="H172" s="97"/>
      <c r="I172" s="97"/>
      <c r="J172" s="97"/>
      <c r="K172" s="97"/>
      <c r="L172" s="97"/>
      <c r="M172" s="97"/>
      <c r="N172" s="97"/>
      <c r="O172" s="97"/>
      <c r="P172" s="97"/>
      <c r="Q172" s="97"/>
      <c r="R172" s="97"/>
      <c r="S172" s="97"/>
      <c r="T172" s="97"/>
      <c r="U172" s="97"/>
      <c r="V172" s="97"/>
      <c r="W172" s="97"/>
      <c r="X172" s="97"/>
      <c r="Y172" s="97"/>
      <c r="Z172" s="97"/>
      <c r="AA172" s="97"/>
      <c r="AB172" s="97"/>
      <c r="AC172" s="97"/>
      <c r="AD172" s="97"/>
      <c r="AE172" s="97"/>
      <c r="AF172" s="97"/>
      <c r="AG172" s="97"/>
      <c r="AH172" s="97"/>
      <c r="AI172" s="97"/>
      <c r="AJ172" s="97"/>
      <c r="AK172" s="97"/>
      <c r="AL172" s="97"/>
      <c r="AM172" s="97"/>
      <c r="AN172" s="97"/>
      <c r="AO172" s="97"/>
      <c r="AP172" s="97"/>
      <c r="AQ172" s="97"/>
      <c r="AR172" s="97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  <c r="BH172" s="8"/>
      <c r="BI172" s="8"/>
      <c r="BJ172" s="8"/>
    </row>
    <row r="173" ht="15.75" customHeight="1">
      <c r="C173" s="97"/>
      <c r="D173" s="97"/>
      <c r="E173" s="97"/>
      <c r="F173" s="97"/>
      <c r="G173" s="97"/>
      <c r="H173" s="97"/>
      <c r="I173" s="97"/>
      <c r="J173" s="97"/>
      <c r="K173" s="97"/>
      <c r="L173" s="97"/>
      <c r="M173" s="97"/>
      <c r="N173" s="97"/>
      <c r="O173" s="97"/>
      <c r="P173" s="97"/>
      <c r="Q173" s="97"/>
      <c r="R173" s="97"/>
      <c r="S173" s="97"/>
      <c r="T173" s="97"/>
      <c r="U173" s="97"/>
      <c r="V173" s="97"/>
      <c r="W173" s="97"/>
      <c r="X173" s="97"/>
      <c r="Y173" s="97"/>
      <c r="Z173" s="97"/>
      <c r="AA173" s="97"/>
      <c r="AB173" s="97"/>
      <c r="AC173" s="97"/>
      <c r="AD173" s="97"/>
      <c r="AE173" s="97"/>
      <c r="AF173" s="97"/>
      <c r="AG173" s="97"/>
      <c r="AH173" s="97"/>
      <c r="AI173" s="97"/>
      <c r="AJ173" s="97"/>
      <c r="AK173" s="97"/>
      <c r="AL173" s="97"/>
      <c r="AM173" s="97"/>
      <c r="AN173" s="97"/>
      <c r="AO173" s="97"/>
      <c r="AP173" s="97"/>
      <c r="AQ173" s="97"/>
      <c r="AR173" s="97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  <c r="BH173" s="8"/>
      <c r="BI173" s="8"/>
      <c r="BJ173" s="8"/>
    </row>
    <row r="174" ht="15.75" customHeight="1">
      <c r="C174" s="97"/>
      <c r="D174" s="97"/>
      <c r="E174" s="97"/>
      <c r="F174" s="97"/>
      <c r="G174" s="97"/>
      <c r="H174" s="97"/>
      <c r="I174" s="97"/>
      <c r="J174" s="97"/>
      <c r="K174" s="97"/>
      <c r="L174" s="97"/>
      <c r="M174" s="97"/>
      <c r="N174" s="97"/>
      <c r="O174" s="97"/>
      <c r="P174" s="97"/>
      <c r="Q174" s="97"/>
      <c r="R174" s="97"/>
      <c r="S174" s="97"/>
      <c r="T174" s="97"/>
      <c r="U174" s="97"/>
      <c r="V174" s="97"/>
      <c r="W174" s="97"/>
      <c r="X174" s="97"/>
      <c r="Y174" s="97"/>
      <c r="Z174" s="97"/>
      <c r="AA174" s="97"/>
      <c r="AB174" s="97"/>
      <c r="AC174" s="97"/>
      <c r="AD174" s="97"/>
      <c r="AE174" s="97"/>
      <c r="AF174" s="97"/>
      <c r="AG174" s="97"/>
      <c r="AH174" s="97"/>
      <c r="AI174" s="97"/>
      <c r="AJ174" s="97"/>
      <c r="AK174" s="97"/>
      <c r="AL174" s="97"/>
      <c r="AM174" s="97"/>
      <c r="AN174" s="97"/>
      <c r="AO174" s="97"/>
      <c r="AP174" s="97"/>
      <c r="AQ174" s="97"/>
      <c r="AR174" s="97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  <c r="BH174" s="8"/>
      <c r="BI174" s="8"/>
      <c r="BJ174" s="8"/>
    </row>
    <row r="175" ht="15.75" customHeight="1">
      <c r="C175" s="97"/>
      <c r="D175" s="97"/>
      <c r="E175" s="97"/>
      <c r="F175" s="97"/>
      <c r="G175" s="97"/>
      <c r="H175" s="97"/>
      <c r="I175" s="97"/>
      <c r="J175" s="97"/>
      <c r="K175" s="97"/>
      <c r="L175" s="97"/>
      <c r="M175" s="97"/>
      <c r="N175" s="97"/>
      <c r="O175" s="97"/>
      <c r="P175" s="97"/>
      <c r="Q175" s="97"/>
      <c r="R175" s="97"/>
      <c r="S175" s="97"/>
      <c r="T175" s="97"/>
      <c r="U175" s="97"/>
      <c r="V175" s="97"/>
      <c r="W175" s="97"/>
      <c r="X175" s="97"/>
      <c r="Y175" s="97"/>
      <c r="Z175" s="97"/>
      <c r="AA175" s="97"/>
      <c r="AB175" s="97"/>
      <c r="AC175" s="97"/>
      <c r="AD175" s="97"/>
      <c r="AE175" s="97"/>
      <c r="AF175" s="97"/>
      <c r="AG175" s="97"/>
      <c r="AH175" s="97"/>
      <c r="AI175" s="97"/>
      <c r="AJ175" s="97"/>
      <c r="AK175" s="97"/>
      <c r="AL175" s="97"/>
      <c r="AM175" s="97"/>
      <c r="AN175" s="97"/>
      <c r="AO175" s="97"/>
      <c r="AP175" s="97"/>
      <c r="AQ175" s="97"/>
      <c r="AR175" s="97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  <c r="BH175" s="8"/>
      <c r="BI175" s="8"/>
      <c r="BJ175" s="8"/>
    </row>
    <row r="176" ht="15.75" customHeight="1">
      <c r="C176" s="97"/>
      <c r="D176" s="97"/>
      <c r="E176" s="97"/>
      <c r="F176" s="97"/>
      <c r="G176" s="97"/>
      <c r="H176" s="97"/>
      <c r="I176" s="97"/>
      <c r="J176" s="97"/>
      <c r="K176" s="97"/>
      <c r="L176" s="97"/>
      <c r="M176" s="97"/>
      <c r="N176" s="97"/>
      <c r="O176" s="97"/>
      <c r="P176" s="97"/>
      <c r="Q176" s="97"/>
      <c r="R176" s="97"/>
      <c r="S176" s="97"/>
      <c r="T176" s="97"/>
      <c r="U176" s="97"/>
      <c r="V176" s="97"/>
      <c r="W176" s="97"/>
      <c r="X176" s="97"/>
      <c r="Y176" s="97"/>
      <c r="Z176" s="97"/>
      <c r="AA176" s="97"/>
      <c r="AB176" s="97"/>
      <c r="AC176" s="97"/>
      <c r="AD176" s="97"/>
      <c r="AE176" s="97"/>
      <c r="AF176" s="97"/>
      <c r="AG176" s="97"/>
      <c r="AH176" s="97"/>
      <c r="AI176" s="97"/>
      <c r="AJ176" s="97"/>
      <c r="AK176" s="97"/>
      <c r="AL176" s="97"/>
      <c r="AM176" s="97"/>
      <c r="AN176" s="97"/>
      <c r="AO176" s="97"/>
      <c r="AP176" s="97"/>
      <c r="AQ176" s="97"/>
      <c r="AR176" s="97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  <c r="BH176" s="8"/>
      <c r="BI176" s="8"/>
      <c r="BJ176" s="8"/>
    </row>
    <row r="177" ht="15.75" customHeight="1">
      <c r="C177" s="97"/>
      <c r="D177" s="97"/>
      <c r="E177" s="97"/>
      <c r="F177" s="97"/>
      <c r="G177" s="97"/>
      <c r="H177" s="97"/>
      <c r="I177" s="97"/>
      <c r="J177" s="97"/>
      <c r="K177" s="97"/>
      <c r="L177" s="97"/>
      <c r="M177" s="97"/>
      <c r="N177" s="97"/>
      <c r="O177" s="97"/>
      <c r="P177" s="97"/>
      <c r="Q177" s="97"/>
      <c r="R177" s="97"/>
      <c r="S177" s="97"/>
      <c r="T177" s="97"/>
      <c r="U177" s="97"/>
      <c r="V177" s="97"/>
      <c r="W177" s="97"/>
      <c r="X177" s="97"/>
      <c r="Y177" s="97"/>
      <c r="Z177" s="97"/>
      <c r="AA177" s="97"/>
      <c r="AB177" s="97"/>
      <c r="AC177" s="97"/>
      <c r="AD177" s="97"/>
      <c r="AE177" s="97"/>
      <c r="AF177" s="97"/>
      <c r="AG177" s="97"/>
      <c r="AH177" s="97"/>
      <c r="AI177" s="97"/>
      <c r="AJ177" s="97"/>
      <c r="AK177" s="97"/>
      <c r="AL177" s="97"/>
      <c r="AM177" s="97"/>
      <c r="AN177" s="97"/>
      <c r="AO177" s="97"/>
      <c r="AP177" s="97"/>
      <c r="AQ177" s="97"/>
      <c r="AR177" s="97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  <c r="BH177" s="8"/>
      <c r="BI177" s="8"/>
      <c r="BJ177" s="8"/>
    </row>
    <row r="178" ht="15.75" customHeight="1">
      <c r="C178" s="97"/>
      <c r="D178" s="97"/>
      <c r="E178" s="97"/>
      <c r="F178" s="97"/>
      <c r="G178" s="97"/>
      <c r="H178" s="97"/>
      <c r="I178" s="97"/>
      <c r="J178" s="97"/>
      <c r="K178" s="97"/>
      <c r="L178" s="97"/>
      <c r="M178" s="97"/>
      <c r="N178" s="97"/>
      <c r="O178" s="97"/>
      <c r="P178" s="97"/>
      <c r="Q178" s="97"/>
      <c r="R178" s="97"/>
      <c r="S178" s="97"/>
      <c r="T178" s="97"/>
      <c r="U178" s="97"/>
      <c r="V178" s="97"/>
      <c r="W178" s="97"/>
      <c r="X178" s="97"/>
      <c r="Y178" s="97"/>
      <c r="Z178" s="97"/>
      <c r="AA178" s="97"/>
      <c r="AB178" s="97"/>
      <c r="AC178" s="97"/>
      <c r="AD178" s="97"/>
      <c r="AE178" s="97"/>
      <c r="AF178" s="97"/>
      <c r="AG178" s="97"/>
      <c r="AH178" s="97"/>
      <c r="AI178" s="97"/>
      <c r="AJ178" s="97"/>
      <c r="AK178" s="97"/>
      <c r="AL178" s="97"/>
      <c r="AM178" s="97"/>
      <c r="AN178" s="97"/>
      <c r="AO178" s="97"/>
      <c r="AP178" s="97"/>
      <c r="AQ178" s="97"/>
      <c r="AR178" s="97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  <c r="BH178" s="8"/>
      <c r="BI178" s="8"/>
      <c r="BJ178" s="8"/>
    </row>
    <row r="179" ht="15.75" customHeight="1">
      <c r="C179" s="97"/>
      <c r="D179" s="97"/>
      <c r="E179" s="97"/>
      <c r="F179" s="97"/>
      <c r="G179" s="97"/>
      <c r="H179" s="97"/>
      <c r="I179" s="97"/>
      <c r="J179" s="97"/>
      <c r="K179" s="97"/>
      <c r="L179" s="97"/>
      <c r="M179" s="97"/>
      <c r="N179" s="97"/>
      <c r="O179" s="97"/>
      <c r="P179" s="97"/>
      <c r="Q179" s="97"/>
      <c r="R179" s="97"/>
      <c r="S179" s="97"/>
      <c r="T179" s="97"/>
      <c r="U179" s="97"/>
      <c r="V179" s="97"/>
      <c r="W179" s="97"/>
      <c r="X179" s="97"/>
      <c r="Y179" s="97"/>
      <c r="Z179" s="97"/>
      <c r="AA179" s="97"/>
      <c r="AB179" s="97"/>
      <c r="AC179" s="97"/>
      <c r="AD179" s="97"/>
      <c r="AE179" s="97"/>
      <c r="AF179" s="97"/>
      <c r="AG179" s="97"/>
      <c r="AH179" s="97"/>
      <c r="AI179" s="97"/>
      <c r="AJ179" s="97"/>
      <c r="AK179" s="97"/>
      <c r="AL179" s="97"/>
      <c r="AM179" s="97"/>
      <c r="AN179" s="97"/>
      <c r="AO179" s="97"/>
      <c r="AP179" s="97"/>
      <c r="AQ179" s="97"/>
      <c r="AR179" s="97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  <c r="BG179" s="8"/>
      <c r="BH179" s="8"/>
      <c r="BI179" s="8"/>
      <c r="BJ179" s="8"/>
    </row>
    <row r="180" ht="15.75" customHeight="1">
      <c r="C180" s="97"/>
      <c r="D180" s="97"/>
      <c r="E180" s="97"/>
      <c r="F180" s="97"/>
      <c r="G180" s="97"/>
      <c r="H180" s="97"/>
      <c r="I180" s="97"/>
      <c r="J180" s="97"/>
      <c r="K180" s="97"/>
      <c r="L180" s="97"/>
      <c r="M180" s="97"/>
      <c r="N180" s="97"/>
      <c r="O180" s="97"/>
      <c r="P180" s="97"/>
      <c r="Q180" s="97"/>
      <c r="R180" s="97"/>
      <c r="S180" s="97"/>
      <c r="T180" s="97"/>
      <c r="U180" s="97"/>
      <c r="V180" s="97"/>
      <c r="W180" s="97"/>
      <c r="X180" s="97"/>
      <c r="Y180" s="97"/>
      <c r="Z180" s="97"/>
      <c r="AA180" s="97"/>
      <c r="AB180" s="97"/>
      <c r="AC180" s="97"/>
      <c r="AD180" s="97"/>
      <c r="AE180" s="97"/>
      <c r="AF180" s="97"/>
      <c r="AG180" s="97"/>
      <c r="AH180" s="97"/>
      <c r="AI180" s="97"/>
      <c r="AJ180" s="97"/>
      <c r="AK180" s="97"/>
      <c r="AL180" s="97"/>
      <c r="AM180" s="97"/>
      <c r="AN180" s="97"/>
      <c r="AO180" s="97"/>
      <c r="AP180" s="97"/>
      <c r="AQ180" s="97"/>
      <c r="AR180" s="97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F180" s="8"/>
      <c r="BG180" s="8"/>
      <c r="BH180" s="8"/>
      <c r="BI180" s="8"/>
      <c r="BJ180" s="8"/>
    </row>
    <row r="181" ht="15.75" customHeight="1">
      <c r="C181" s="97"/>
      <c r="D181" s="97"/>
      <c r="E181" s="97"/>
      <c r="F181" s="97"/>
      <c r="G181" s="97"/>
      <c r="H181" s="97"/>
      <c r="I181" s="97"/>
      <c r="J181" s="97"/>
      <c r="K181" s="97"/>
      <c r="L181" s="97"/>
      <c r="M181" s="97"/>
      <c r="N181" s="97"/>
      <c r="O181" s="97"/>
      <c r="P181" s="97"/>
      <c r="Q181" s="97"/>
      <c r="R181" s="97"/>
      <c r="S181" s="97"/>
      <c r="T181" s="97"/>
      <c r="U181" s="97"/>
      <c r="V181" s="97"/>
      <c r="W181" s="97"/>
      <c r="X181" s="97"/>
      <c r="Y181" s="97"/>
      <c r="Z181" s="97"/>
      <c r="AA181" s="97"/>
      <c r="AB181" s="97"/>
      <c r="AC181" s="97"/>
      <c r="AD181" s="97"/>
      <c r="AE181" s="97"/>
      <c r="AF181" s="97"/>
      <c r="AG181" s="97"/>
      <c r="AH181" s="97"/>
      <c r="AI181" s="97"/>
      <c r="AJ181" s="97"/>
      <c r="AK181" s="97"/>
      <c r="AL181" s="97"/>
      <c r="AM181" s="97"/>
      <c r="AN181" s="97"/>
      <c r="AO181" s="97"/>
      <c r="AP181" s="97"/>
      <c r="AQ181" s="97"/>
      <c r="AR181" s="97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  <c r="BE181" s="8"/>
      <c r="BF181" s="8"/>
      <c r="BG181" s="8"/>
      <c r="BH181" s="8"/>
      <c r="BI181" s="8"/>
      <c r="BJ181" s="8"/>
    </row>
    <row r="182" ht="15.75" customHeight="1">
      <c r="C182" s="97"/>
      <c r="D182" s="97"/>
      <c r="E182" s="97"/>
      <c r="F182" s="97"/>
      <c r="G182" s="97"/>
      <c r="H182" s="97"/>
      <c r="I182" s="97"/>
      <c r="J182" s="97"/>
      <c r="K182" s="97"/>
      <c r="L182" s="97"/>
      <c r="M182" s="97"/>
      <c r="N182" s="97"/>
      <c r="O182" s="97"/>
      <c r="P182" s="97"/>
      <c r="Q182" s="97"/>
      <c r="R182" s="97"/>
      <c r="S182" s="97"/>
      <c r="T182" s="97"/>
      <c r="U182" s="97"/>
      <c r="V182" s="97"/>
      <c r="W182" s="97"/>
      <c r="X182" s="97"/>
      <c r="Y182" s="97"/>
      <c r="Z182" s="97"/>
      <c r="AA182" s="97"/>
      <c r="AB182" s="97"/>
      <c r="AC182" s="97"/>
      <c r="AD182" s="97"/>
      <c r="AE182" s="97"/>
      <c r="AF182" s="97"/>
      <c r="AG182" s="97"/>
      <c r="AH182" s="97"/>
      <c r="AI182" s="97"/>
      <c r="AJ182" s="97"/>
      <c r="AK182" s="97"/>
      <c r="AL182" s="97"/>
      <c r="AM182" s="97"/>
      <c r="AN182" s="97"/>
      <c r="AO182" s="97"/>
      <c r="AP182" s="97"/>
      <c r="AQ182" s="97"/>
      <c r="AR182" s="97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  <c r="BG182" s="8"/>
      <c r="BH182" s="8"/>
      <c r="BI182" s="8"/>
      <c r="BJ182" s="8"/>
    </row>
    <row r="183" ht="15.75" customHeight="1">
      <c r="C183" s="97"/>
      <c r="D183" s="97"/>
      <c r="E183" s="97"/>
      <c r="F183" s="97"/>
      <c r="G183" s="97"/>
      <c r="H183" s="97"/>
      <c r="I183" s="97"/>
      <c r="J183" s="97"/>
      <c r="K183" s="97"/>
      <c r="L183" s="97"/>
      <c r="M183" s="97"/>
      <c r="N183" s="97"/>
      <c r="O183" s="97"/>
      <c r="P183" s="97"/>
      <c r="Q183" s="97"/>
      <c r="R183" s="97"/>
      <c r="S183" s="97"/>
      <c r="T183" s="97"/>
      <c r="U183" s="97"/>
      <c r="V183" s="97"/>
      <c r="W183" s="97"/>
      <c r="X183" s="97"/>
      <c r="Y183" s="97"/>
      <c r="Z183" s="97"/>
      <c r="AA183" s="97"/>
      <c r="AB183" s="97"/>
      <c r="AC183" s="97"/>
      <c r="AD183" s="97"/>
      <c r="AE183" s="97"/>
      <c r="AF183" s="97"/>
      <c r="AG183" s="97"/>
      <c r="AH183" s="97"/>
      <c r="AI183" s="97"/>
      <c r="AJ183" s="97"/>
      <c r="AK183" s="97"/>
      <c r="AL183" s="97"/>
      <c r="AM183" s="97"/>
      <c r="AN183" s="97"/>
      <c r="AO183" s="97"/>
      <c r="AP183" s="97"/>
      <c r="AQ183" s="97"/>
      <c r="AR183" s="97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  <c r="BE183" s="8"/>
      <c r="BF183" s="8"/>
      <c r="BG183" s="8"/>
      <c r="BH183" s="8"/>
      <c r="BI183" s="8"/>
      <c r="BJ183" s="8"/>
    </row>
    <row r="184" ht="15.75" customHeight="1">
      <c r="C184" s="97"/>
      <c r="D184" s="97"/>
      <c r="E184" s="97"/>
      <c r="F184" s="97"/>
      <c r="G184" s="97"/>
      <c r="H184" s="97"/>
      <c r="I184" s="97"/>
      <c r="J184" s="97"/>
      <c r="K184" s="97"/>
      <c r="L184" s="97"/>
      <c r="M184" s="97"/>
      <c r="N184" s="97"/>
      <c r="O184" s="97"/>
      <c r="P184" s="97"/>
      <c r="Q184" s="97"/>
      <c r="R184" s="97"/>
      <c r="S184" s="97"/>
      <c r="T184" s="97"/>
      <c r="U184" s="97"/>
      <c r="V184" s="97"/>
      <c r="W184" s="97"/>
      <c r="X184" s="97"/>
      <c r="Y184" s="97"/>
      <c r="Z184" s="97"/>
      <c r="AA184" s="97"/>
      <c r="AB184" s="97"/>
      <c r="AC184" s="97"/>
      <c r="AD184" s="97"/>
      <c r="AE184" s="97"/>
      <c r="AF184" s="97"/>
      <c r="AG184" s="97"/>
      <c r="AH184" s="97"/>
      <c r="AI184" s="97"/>
      <c r="AJ184" s="97"/>
      <c r="AK184" s="97"/>
      <c r="AL184" s="97"/>
      <c r="AM184" s="97"/>
      <c r="AN184" s="97"/>
      <c r="AO184" s="97"/>
      <c r="AP184" s="97"/>
      <c r="AQ184" s="97"/>
      <c r="AR184" s="97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  <c r="BG184" s="8"/>
      <c r="BH184" s="8"/>
      <c r="BI184" s="8"/>
      <c r="BJ184" s="8"/>
    </row>
    <row r="185" ht="15.75" customHeight="1">
      <c r="C185" s="97"/>
      <c r="D185" s="97"/>
      <c r="E185" s="97"/>
      <c r="F185" s="97"/>
      <c r="G185" s="97"/>
      <c r="H185" s="97"/>
      <c r="I185" s="97"/>
      <c r="J185" s="97"/>
      <c r="K185" s="97"/>
      <c r="L185" s="97"/>
      <c r="M185" s="97"/>
      <c r="N185" s="97"/>
      <c r="O185" s="97"/>
      <c r="P185" s="97"/>
      <c r="Q185" s="97"/>
      <c r="R185" s="97"/>
      <c r="S185" s="97"/>
      <c r="T185" s="97"/>
      <c r="U185" s="97"/>
      <c r="V185" s="97"/>
      <c r="W185" s="97"/>
      <c r="X185" s="97"/>
      <c r="Y185" s="97"/>
      <c r="Z185" s="97"/>
      <c r="AA185" s="97"/>
      <c r="AB185" s="97"/>
      <c r="AC185" s="97"/>
      <c r="AD185" s="97"/>
      <c r="AE185" s="97"/>
      <c r="AF185" s="97"/>
      <c r="AG185" s="97"/>
      <c r="AH185" s="97"/>
      <c r="AI185" s="97"/>
      <c r="AJ185" s="97"/>
      <c r="AK185" s="97"/>
      <c r="AL185" s="97"/>
      <c r="AM185" s="97"/>
      <c r="AN185" s="97"/>
      <c r="AO185" s="97"/>
      <c r="AP185" s="97"/>
      <c r="AQ185" s="97"/>
      <c r="AR185" s="97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  <c r="BF185" s="8"/>
      <c r="BG185" s="8"/>
      <c r="BH185" s="8"/>
      <c r="BI185" s="8"/>
      <c r="BJ185" s="8"/>
    </row>
    <row r="186" ht="15.75" customHeight="1">
      <c r="C186" s="97"/>
      <c r="D186" s="97"/>
      <c r="E186" s="97"/>
      <c r="F186" s="97"/>
      <c r="G186" s="97"/>
      <c r="H186" s="97"/>
      <c r="I186" s="97"/>
      <c r="J186" s="97"/>
      <c r="K186" s="97"/>
      <c r="L186" s="97"/>
      <c r="M186" s="97"/>
      <c r="N186" s="97"/>
      <c r="O186" s="97"/>
      <c r="P186" s="97"/>
      <c r="Q186" s="97"/>
      <c r="R186" s="97"/>
      <c r="S186" s="97"/>
      <c r="T186" s="97"/>
      <c r="U186" s="97"/>
      <c r="V186" s="97"/>
      <c r="W186" s="97"/>
      <c r="X186" s="97"/>
      <c r="Y186" s="97"/>
      <c r="Z186" s="97"/>
      <c r="AA186" s="97"/>
      <c r="AB186" s="97"/>
      <c r="AC186" s="97"/>
      <c r="AD186" s="97"/>
      <c r="AE186" s="97"/>
      <c r="AF186" s="97"/>
      <c r="AG186" s="97"/>
      <c r="AH186" s="97"/>
      <c r="AI186" s="97"/>
      <c r="AJ186" s="97"/>
      <c r="AK186" s="97"/>
      <c r="AL186" s="97"/>
      <c r="AM186" s="97"/>
      <c r="AN186" s="97"/>
      <c r="AO186" s="97"/>
      <c r="AP186" s="97"/>
      <c r="AQ186" s="97"/>
      <c r="AR186" s="97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  <c r="BH186" s="8"/>
      <c r="BI186" s="8"/>
      <c r="BJ186" s="8"/>
    </row>
    <row r="187" ht="15.75" customHeight="1">
      <c r="C187" s="97"/>
      <c r="D187" s="97"/>
      <c r="E187" s="97"/>
      <c r="F187" s="97"/>
      <c r="G187" s="97"/>
      <c r="H187" s="97"/>
      <c r="I187" s="97"/>
      <c r="J187" s="97"/>
      <c r="K187" s="97"/>
      <c r="L187" s="97"/>
      <c r="M187" s="97"/>
      <c r="N187" s="97"/>
      <c r="O187" s="97"/>
      <c r="P187" s="97"/>
      <c r="Q187" s="97"/>
      <c r="R187" s="97"/>
      <c r="S187" s="97"/>
      <c r="T187" s="97"/>
      <c r="U187" s="97"/>
      <c r="V187" s="97"/>
      <c r="W187" s="97"/>
      <c r="X187" s="97"/>
      <c r="Y187" s="97"/>
      <c r="Z187" s="97"/>
      <c r="AA187" s="97"/>
      <c r="AB187" s="97"/>
      <c r="AC187" s="97"/>
      <c r="AD187" s="97"/>
      <c r="AE187" s="97"/>
      <c r="AF187" s="97"/>
      <c r="AG187" s="97"/>
      <c r="AH187" s="97"/>
      <c r="AI187" s="97"/>
      <c r="AJ187" s="97"/>
      <c r="AK187" s="97"/>
      <c r="AL187" s="97"/>
      <c r="AM187" s="97"/>
      <c r="AN187" s="97"/>
      <c r="AO187" s="97"/>
      <c r="AP187" s="97"/>
      <c r="AQ187" s="97"/>
      <c r="AR187" s="97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  <c r="BH187" s="8"/>
      <c r="BI187" s="8"/>
      <c r="BJ187" s="8"/>
    </row>
    <row r="188" ht="15.75" customHeight="1">
      <c r="C188" s="97"/>
      <c r="D188" s="97"/>
      <c r="E188" s="97"/>
      <c r="F188" s="97"/>
      <c r="G188" s="97"/>
      <c r="H188" s="97"/>
      <c r="I188" s="97"/>
      <c r="J188" s="97"/>
      <c r="K188" s="97"/>
      <c r="L188" s="97"/>
      <c r="M188" s="97"/>
      <c r="N188" s="97"/>
      <c r="O188" s="97"/>
      <c r="P188" s="97"/>
      <c r="Q188" s="97"/>
      <c r="R188" s="97"/>
      <c r="S188" s="97"/>
      <c r="T188" s="97"/>
      <c r="U188" s="97"/>
      <c r="V188" s="97"/>
      <c r="W188" s="97"/>
      <c r="X188" s="97"/>
      <c r="Y188" s="97"/>
      <c r="Z188" s="97"/>
      <c r="AA188" s="97"/>
      <c r="AB188" s="97"/>
      <c r="AC188" s="97"/>
      <c r="AD188" s="97"/>
      <c r="AE188" s="97"/>
      <c r="AF188" s="97"/>
      <c r="AG188" s="97"/>
      <c r="AH188" s="97"/>
      <c r="AI188" s="97"/>
      <c r="AJ188" s="97"/>
      <c r="AK188" s="97"/>
      <c r="AL188" s="97"/>
      <c r="AM188" s="97"/>
      <c r="AN188" s="97"/>
      <c r="AO188" s="97"/>
      <c r="AP188" s="97"/>
      <c r="AQ188" s="97"/>
      <c r="AR188" s="97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  <c r="BH188" s="8"/>
      <c r="BI188" s="8"/>
      <c r="BJ188" s="8"/>
    </row>
    <row r="189" ht="15.75" customHeight="1">
      <c r="C189" s="97"/>
      <c r="D189" s="97"/>
      <c r="E189" s="97"/>
      <c r="F189" s="97"/>
      <c r="G189" s="97"/>
      <c r="H189" s="97"/>
      <c r="I189" s="97"/>
      <c r="J189" s="97"/>
      <c r="K189" s="97"/>
      <c r="L189" s="97"/>
      <c r="M189" s="97"/>
      <c r="N189" s="97"/>
      <c r="O189" s="97"/>
      <c r="P189" s="97"/>
      <c r="Q189" s="97"/>
      <c r="R189" s="97"/>
      <c r="S189" s="97"/>
      <c r="T189" s="97"/>
      <c r="U189" s="97"/>
      <c r="V189" s="97"/>
      <c r="W189" s="97"/>
      <c r="X189" s="97"/>
      <c r="Y189" s="97"/>
      <c r="Z189" s="97"/>
      <c r="AA189" s="97"/>
      <c r="AB189" s="97"/>
      <c r="AC189" s="97"/>
      <c r="AD189" s="97"/>
      <c r="AE189" s="97"/>
      <c r="AF189" s="97"/>
      <c r="AG189" s="97"/>
      <c r="AH189" s="97"/>
      <c r="AI189" s="97"/>
      <c r="AJ189" s="97"/>
      <c r="AK189" s="97"/>
      <c r="AL189" s="97"/>
      <c r="AM189" s="97"/>
      <c r="AN189" s="97"/>
      <c r="AO189" s="97"/>
      <c r="AP189" s="97"/>
      <c r="AQ189" s="97"/>
      <c r="AR189" s="97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  <c r="BH189" s="8"/>
      <c r="BI189" s="8"/>
      <c r="BJ189" s="8"/>
    </row>
    <row r="190" ht="15.75" customHeight="1">
      <c r="C190" s="97"/>
      <c r="D190" s="97"/>
      <c r="E190" s="97"/>
      <c r="F190" s="97"/>
      <c r="G190" s="97"/>
      <c r="H190" s="97"/>
      <c r="I190" s="97"/>
      <c r="J190" s="97"/>
      <c r="K190" s="97"/>
      <c r="L190" s="97"/>
      <c r="M190" s="97"/>
      <c r="N190" s="97"/>
      <c r="O190" s="97"/>
      <c r="P190" s="97"/>
      <c r="Q190" s="97"/>
      <c r="R190" s="97"/>
      <c r="S190" s="97"/>
      <c r="T190" s="97"/>
      <c r="U190" s="97"/>
      <c r="V190" s="97"/>
      <c r="W190" s="97"/>
      <c r="X190" s="97"/>
      <c r="Y190" s="97"/>
      <c r="Z190" s="97"/>
      <c r="AA190" s="97"/>
      <c r="AB190" s="97"/>
      <c r="AC190" s="97"/>
      <c r="AD190" s="97"/>
      <c r="AE190" s="97"/>
      <c r="AF190" s="97"/>
      <c r="AG190" s="97"/>
      <c r="AH190" s="97"/>
      <c r="AI190" s="97"/>
      <c r="AJ190" s="97"/>
      <c r="AK190" s="97"/>
      <c r="AL190" s="97"/>
      <c r="AM190" s="97"/>
      <c r="AN190" s="97"/>
      <c r="AO190" s="97"/>
      <c r="AP190" s="97"/>
      <c r="AQ190" s="97"/>
      <c r="AR190" s="97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  <c r="BH190" s="8"/>
      <c r="BI190" s="8"/>
      <c r="BJ190" s="8"/>
    </row>
    <row r="191" ht="15.75" customHeight="1">
      <c r="C191" s="97"/>
      <c r="D191" s="97"/>
      <c r="E191" s="97"/>
      <c r="F191" s="97"/>
      <c r="G191" s="97"/>
      <c r="H191" s="97"/>
      <c r="I191" s="97"/>
      <c r="J191" s="97"/>
      <c r="K191" s="97"/>
      <c r="L191" s="97"/>
      <c r="M191" s="97"/>
      <c r="N191" s="97"/>
      <c r="O191" s="97"/>
      <c r="P191" s="97"/>
      <c r="Q191" s="97"/>
      <c r="R191" s="97"/>
      <c r="S191" s="97"/>
      <c r="T191" s="97"/>
      <c r="U191" s="97"/>
      <c r="V191" s="97"/>
      <c r="W191" s="97"/>
      <c r="X191" s="97"/>
      <c r="Y191" s="97"/>
      <c r="Z191" s="97"/>
      <c r="AA191" s="97"/>
      <c r="AB191" s="97"/>
      <c r="AC191" s="97"/>
      <c r="AD191" s="97"/>
      <c r="AE191" s="97"/>
      <c r="AF191" s="97"/>
      <c r="AG191" s="97"/>
      <c r="AH191" s="97"/>
      <c r="AI191" s="97"/>
      <c r="AJ191" s="97"/>
      <c r="AK191" s="97"/>
      <c r="AL191" s="97"/>
      <c r="AM191" s="97"/>
      <c r="AN191" s="97"/>
      <c r="AO191" s="97"/>
      <c r="AP191" s="97"/>
      <c r="AQ191" s="97"/>
      <c r="AR191" s="97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  <c r="BG191" s="8"/>
      <c r="BH191" s="8"/>
      <c r="BI191" s="8"/>
      <c r="BJ191" s="8"/>
    </row>
    <row r="192" ht="15.75" customHeight="1">
      <c r="C192" s="97"/>
      <c r="D192" s="97"/>
      <c r="E192" s="97"/>
      <c r="F192" s="97"/>
      <c r="G192" s="97"/>
      <c r="H192" s="97"/>
      <c r="I192" s="97"/>
      <c r="J192" s="97"/>
      <c r="K192" s="97"/>
      <c r="L192" s="97"/>
      <c r="M192" s="97"/>
      <c r="N192" s="97"/>
      <c r="O192" s="97"/>
      <c r="P192" s="97"/>
      <c r="Q192" s="97"/>
      <c r="R192" s="97"/>
      <c r="S192" s="97"/>
      <c r="T192" s="97"/>
      <c r="U192" s="97"/>
      <c r="V192" s="97"/>
      <c r="W192" s="97"/>
      <c r="X192" s="97"/>
      <c r="Y192" s="97"/>
      <c r="Z192" s="97"/>
      <c r="AA192" s="97"/>
      <c r="AB192" s="97"/>
      <c r="AC192" s="97"/>
      <c r="AD192" s="97"/>
      <c r="AE192" s="97"/>
      <c r="AF192" s="97"/>
      <c r="AG192" s="97"/>
      <c r="AH192" s="97"/>
      <c r="AI192" s="97"/>
      <c r="AJ192" s="97"/>
      <c r="AK192" s="97"/>
      <c r="AL192" s="97"/>
      <c r="AM192" s="97"/>
      <c r="AN192" s="97"/>
      <c r="AO192" s="97"/>
      <c r="AP192" s="97"/>
      <c r="AQ192" s="97"/>
      <c r="AR192" s="97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  <c r="BG192" s="8"/>
      <c r="BH192" s="8"/>
      <c r="BI192" s="8"/>
      <c r="BJ192" s="8"/>
    </row>
    <row r="193" ht="15.75" customHeight="1">
      <c r="C193" s="97"/>
      <c r="D193" s="97"/>
      <c r="E193" s="97"/>
      <c r="F193" s="97"/>
      <c r="G193" s="97"/>
      <c r="H193" s="97"/>
      <c r="I193" s="97"/>
      <c r="J193" s="97"/>
      <c r="K193" s="97"/>
      <c r="L193" s="97"/>
      <c r="M193" s="97"/>
      <c r="N193" s="97"/>
      <c r="O193" s="97"/>
      <c r="P193" s="97"/>
      <c r="Q193" s="97"/>
      <c r="R193" s="97"/>
      <c r="S193" s="97"/>
      <c r="T193" s="97"/>
      <c r="U193" s="97"/>
      <c r="V193" s="97"/>
      <c r="W193" s="97"/>
      <c r="X193" s="97"/>
      <c r="Y193" s="97"/>
      <c r="Z193" s="97"/>
      <c r="AA193" s="97"/>
      <c r="AB193" s="97"/>
      <c r="AC193" s="97"/>
      <c r="AD193" s="97"/>
      <c r="AE193" s="97"/>
      <c r="AF193" s="97"/>
      <c r="AG193" s="97"/>
      <c r="AH193" s="97"/>
      <c r="AI193" s="97"/>
      <c r="AJ193" s="97"/>
      <c r="AK193" s="97"/>
      <c r="AL193" s="97"/>
      <c r="AM193" s="97"/>
      <c r="AN193" s="97"/>
      <c r="AO193" s="97"/>
      <c r="AP193" s="97"/>
      <c r="AQ193" s="97"/>
      <c r="AR193" s="97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  <c r="BG193" s="8"/>
      <c r="BH193" s="8"/>
      <c r="BI193" s="8"/>
      <c r="BJ193" s="8"/>
    </row>
    <row r="194" ht="15.75" customHeight="1">
      <c r="C194" s="97"/>
      <c r="D194" s="97"/>
      <c r="E194" s="97"/>
      <c r="F194" s="97"/>
      <c r="G194" s="97"/>
      <c r="H194" s="97"/>
      <c r="I194" s="97"/>
      <c r="J194" s="97"/>
      <c r="K194" s="97"/>
      <c r="L194" s="97"/>
      <c r="M194" s="97"/>
      <c r="N194" s="97"/>
      <c r="O194" s="97"/>
      <c r="P194" s="97"/>
      <c r="Q194" s="97"/>
      <c r="R194" s="97"/>
      <c r="S194" s="97"/>
      <c r="T194" s="97"/>
      <c r="U194" s="97"/>
      <c r="V194" s="97"/>
      <c r="W194" s="97"/>
      <c r="X194" s="97"/>
      <c r="Y194" s="97"/>
      <c r="Z194" s="97"/>
      <c r="AA194" s="97"/>
      <c r="AB194" s="97"/>
      <c r="AC194" s="97"/>
      <c r="AD194" s="97"/>
      <c r="AE194" s="97"/>
      <c r="AF194" s="97"/>
      <c r="AG194" s="97"/>
      <c r="AH194" s="97"/>
      <c r="AI194" s="97"/>
      <c r="AJ194" s="97"/>
      <c r="AK194" s="97"/>
      <c r="AL194" s="97"/>
      <c r="AM194" s="97"/>
      <c r="AN194" s="97"/>
      <c r="AO194" s="97"/>
      <c r="AP194" s="97"/>
      <c r="AQ194" s="97"/>
      <c r="AR194" s="97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  <c r="BH194" s="8"/>
      <c r="BI194" s="8"/>
      <c r="BJ194" s="8"/>
    </row>
    <row r="195" ht="15.75" customHeight="1">
      <c r="C195" s="97"/>
      <c r="D195" s="97"/>
      <c r="E195" s="97"/>
      <c r="F195" s="97"/>
      <c r="G195" s="97"/>
      <c r="H195" s="97"/>
      <c r="I195" s="97"/>
      <c r="J195" s="97"/>
      <c r="K195" s="97"/>
      <c r="L195" s="97"/>
      <c r="M195" s="97"/>
      <c r="N195" s="97"/>
      <c r="O195" s="97"/>
      <c r="P195" s="97"/>
      <c r="Q195" s="97"/>
      <c r="R195" s="97"/>
      <c r="S195" s="97"/>
      <c r="T195" s="97"/>
      <c r="U195" s="97"/>
      <c r="V195" s="97"/>
      <c r="W195" s="97"/>
      <c r="X195" s="97"/>
      <c r="Y195" s="97"/>
      <c r="Z195" s="97"/>
      <c r="AA195" s="97"/>
      <c r="AB195" s="97"/>
      <c r="AC195" s="97"/>
      <c r="AD195" s="97"/>
      <c r="AE195" s="97"/>
      <c r="AF195" s="97"/>
      <c r="AG195" s="97"/>
      <c r="AH195" s="97"/>
      <c r="AI195" s="97"/>
      <c r="AJ195" s="97"/>
      <c r="AK195" s="97"/>
      <c r="AL195" s="97"/>
      <c r="AM195" s="97"/>
      <c r="AN195" s="97"/>
      <c r="AO195" s="97"/>
      <c r="AP195" s="97"/>
      <c r="AQ195" s="97"/>
      <c r="AR195" s="97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  <c r="BG195" s="8"/>
      <c r="BH195" s="8"/>
      <c r="BI195" s="8"/>
      <c r="BJ195" s="8"/>
    </row>
    <row r="196" ht="15.75" customHeight="1">
      <c r="C196" s="97"/>
      <c r="D196" s="97"/>
      <c r="E196" s="97"/>
      <c r="F196" s="97"/>
      <c r="G196" s="97"/>
      <c r="H196" s="97"/>
      <c r="I196" s="97"/>
      <c r="J196" s="97"/>
      <c r="K196" s="97"/>
      <c r="L196" s="97"/>
      <c r="M196" s="97"/>
      <c r="N196" s="97"/>
      <c r="O196" s="97"/>
      <c r="P196" s="97"/>
      <c r="Q196" s="97"/>
      <c r="R196" s="97"/>
      <c r="S196" s="97"/>
      <c r="T196" s="97"/>
      <c r="U196" s="97"/>
      <c r="V196" s="97"/>
      <c r="W196" s="97"/>
      <c r="X196" s="97"/>
      <c r="Y196" s="97"/>
      <c r="Z196" s="97"/>
      <c r="AA196" s="97"/>
      <c r="AB196" s="97"/>
      <c r="AC196" s="97"/>
      <c r="AD196" s="97"/>
      <c r="AE196" s="97"/>
      <c r="AF196" s="97"/>
      <c r="AG196" s="97"/>
      <c r="AH196" s="97"/>
      <c r="AI196" s="97"/>
      <c r="AJ196" s="97"/>
      <c r="AK196" s="97"/>
      <c r="AL196" s="97"/>
      <c r="AM196" s="97"/>
      <c r="AN196" s="97"/>
      <c r="AO196" s="97"/>
      <c r="AP196" s="97"/>
      <c r="AQ196" s="97"/>
      <c r="AR196" s="97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  <c r="BG196" s="8"/>
      <c r="BH196" s="8"/>
      <c r="BI196" s="8"/>
      <c r="BJ196" s="8"/>
    </row>
    <row r="197" ht="15.75" customHeight="1">
      <c r="C197" s="97"/>
      <c r="D197" s="97"/>
      <c r="E197" s="97"/>
      <c r="F197" s="97"/>
      <c r="G197" s="97"/>
      <c r="H197" s="97"/>
      <c r="I197" s="97"/>
      <c r="J197" s="97"/>
      <c r="K197" s="97"/>
      <c r="L197" s="97"/>
      <c r="M197" s="97"/>
      <c r="N197" s="97"/>
      <c r="O197" s="97"/>
      <c r="P197" s="97"/>
      <c r="Q197" s="97"/>
      <c r="R197" s="97"/>
      <c r="S197" s="97"/>
      <c r="T197" s="97"/>
      <c r="U197" s="97"/>
      <c r="V197" s="97"/>
      <c r="W197" s="97"/>
      <c r="X197" s="97"/>
      <c r="Y197" s="97"/>
      <c r="Z197" s="97"/>
      <c r="AA197" s="97"/>
      <c r="AB197" s="97"/>
      <c r="AC197" s="97"/>
      <c r="AD197" s="97"/>
      <c r="AE197" s="97"/>
      <c r="AF197" s="97"/>
      <c r="AG197" s="97"/>
      <c r="AH197" s="97"/>
      <c r="AI197" s="97"/>
      <c r="AJ197" s="97"/>
      <c r="AK197" s="97"/>
      <c r="AL197" s="97"/>
      <c r="AM197" s="97"/>
      <c r="AN197" s="97"/>
      <c r="AO197" s="97"/>
      <c r="AP197" s="97"/>
      <c r="AQ197" s="97"/>
      <c r="AR197" s="97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  <c r="BG197" s="8"/>
      <c r="BH197" s="8"/>
      <c r="BI197" s="8"/>
      <c r="BJ197" s="8"/>
    </row>
    <row r="198" ht="15.75" customHeight="1">
      <c r="C198" s="97"/>
      <c r="D198" s="97"/>
      <c r="E198" s="97"/>
      <c r="F198" s="97"/>
      <c r="G198" s="97"/>
      <c r="H198" s="97"/>
      <c r="I198" s="97"/>
      <c r="J198" s="97"/>
      <c r="K198" s="97"/>
      <c r="L198" s="97"/>
      <c r="M198" s="97"/>
      <c r="N198" s="97"/>
      <c r="O198" s="97"/>
      <c r="P198" s="97"/>
      <c r="Q198" s="97"/>
      <c r="R198" s="97"/>
      <c r="S198" s="97"/>
      <c r="T198" s="97"/>
      <c r="U198" s="97"/>
      <c r="V198" s="97"/>
      <c r="W198" s="97"/>
      <c r="X198" s="97"/>
      <c r="Y198" s="97"/>
      <c r="Z198" s="97"/>
      <c r="AA198" s="97"/>
      <c r="AB198" s="97"/>
      <c r="AC198" s="97"/>
      <c r="AD198" s="97"/>
      <c r="AE198" s="97"/>
      <c r="AF198" s="97"/>
      <c r="AG198" s="97"/>
      <c r="AH198" s="97"/>
      <c r="AI198" s="97"/>
      <c r="AJ198" s="97"/>
      <c r="AK198" s="97"/>
      <c r="AL198" s="97"/>
      <c r="AM198" s="97"/>
      <c r="AN198" s="97"/>
      <c r="AO198" s="97"/>
      <c r="AP198" s="97"/>
      <c r="AQ198" s="97"/>
      <c r="AR198" s="97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  <c r="BG198" s="8"/>
      <c r="BH198" s="8"/>
      <c r="BI198" s="8"/>
      <c r="BJ198" s="8"/>
    </row>
    <row r="199" ht="15.75" customHeight="1">
      <c r="C199" s="97"/>
      <c r="D199" s="97"/>
      <c r="E199" s="97"/>
      <c r="F199" s="97"/>
      <c r="G199" s="97"/>
      <c r="H199" s="97"/>
      <c r="I199" s="97"/>
      <c r="J199" s="97"/>
      <c r="K199" s="97"/>
      <c r="L199" s="97"/>
      <c r="M199" s="97"/>
      <c r="N199" s="97"/>
      <c r="O199" s="97"/>
      <c r="P199" s="97"/>
      <c r="Q199" s="97"/>
      <c r="R199" s="97"/>
      <c r="S199" s="97"/>
      <c r="T199" s="97"/>
      <c r="U199" s="97"/>
      <c r="V199" s="97"/>
      <c r="W199" s="97"/>
      <c r="X199" s="97"/>
      <c r="Y199" s="97"/>
      <c r="Z199" s="97"/>
      <c r="AA199" s="97"/>
      <c r="AB199" s="97"/>
      <c r="AC199" s="97"/>
      <c r="AD199" s="97"/>
      <c r="AE199" s="97"/>
      <c r="AF199" s="97"/>
      <c r="AG199" s="97"/>
      <c r="AH199" s="97"/>
      <c r="AI199" s="97"/>
      <c r="AJ199" s="97"/>
      <c r="AK199" s="97"/>
      <c r="AL199" s="97"/>
      <c r="AM199" s="97"/>
      <c r="AN199" s="97"/>
      <c r="AO199" s="97"/>
      <c r="AP199" s="97"/>
      <c r="AQ199" s="97"/>
      <c r="AR199" s="97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8"/>
      <c r="BE199" s="8"/>
      <c r="BF199" s="8"/>
      <c r="BG199" s="8"/>
      <c r="BH199" s="8"/>
      <c r="BI199" s="8"/>
      <c r="BJ199" s="8"/>
    </row>
    <row r="200" ht="15.75" customHeight="1">
      <c r="C200" s="97"/>
      <c r="D200" s="97"/>
      <c r="E200" s="97"/>
      <c r="F200" s="97"/>
      <c r="G200" s="97"/>
      <c r="H200" s="97"/>
      <c r="I200" s="97"/>
      <c r="J200" s="97"/>
      <c r="K200" s="97"/>
      <c r="L200" s="97"/>
      <c r="M200" s="97"/>
      <c r="N200" s="97"/>
      <c r="O200" s="97"/>
      <c r="P200" s="97"/>
      <c r="Q200" s="97"/>
      <c r="R200" s="97"/>
      <c r="S200" s="97"/>
      <c r="T200" s="97"/>
      <c r="U200" s="97"/>
      <c r="V200" s="97"/>
      <c r="W200" s="97"/>
      <c r="X200" s="97"/>
      <c r="Y200" s="97"/>
      <c r="Z200" s="97"/>
      <c r="AA200" s="97"/>
      <c r="AB200" s="97"/>
      <c r="AC200" s="97"/>
      <c r="AD200" s="97"/>
      <c r="AE200" s="97"/>
      <c r="AF200" s="97"/>
      <c r="AG200" s="97"/>
      <c r="AH200" s="97"/>
      <c r="AI200" s="97"/>
      <c r="AJ200" s="97"/>
      <c r="AK200" s="97"/>
      <c r="AL200" s="97"/>
      <c r="AM200" s="97"/>
      <c r="AN200" s="97"/>
      <c r="AO200" s="97"/>
      <c r="AP200" s="97"/>
      <c r="AQ200" s="97"/>
      <c r="AR200" s="97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  <c r="BE200" s="8"/>
      <c r="BF200" s="8"/>
      <c r="BG200" s="8"/>
      <c r="BH200" s="8"/>
      <c r="BI200" s="8"/>
      <c r="BJ200" s="8"/>
    </row>
    <row r="201" ht="15.75" customHeight="1">
      <c r="C201" s="97"/>
      <c r="D201" s="97"/>
      <c r="E201" s="97"/>
      <c r="F201" s="97"/>
      <c r="G201" s="97"/>
      <c r="H201" s="97"/>
      <c r="I201" s="97"/>
      <c r="J201" s="97"/>
      <c r="K201" s="97"/>
      <c r="L201" s="97"/>
      <c r="M201" s="97"/>
      <c r="N201" s="97"/>
      <c r="O201" s="97"/>
      <c r="P201" s="97"/>
      <c r="Q201" s="97"/>
      <c r="R201" s="97"/>
      <c r="S201" s="97"/>
      <c r="T201" s="97"/>
      <c r="U201" s="97"/>
      <c r="V201" s="97"/>
      <c r="W201" s="97"/>
      <c r="X201" s="97"/>
      <c r="Y201" s="97"/>
      <c r="Z201" s="97"/>
      <c r="AA201" s="97"/>
      <c r="AB201" s="97"/>
      <c r="AC201" s="97"/>
      <c r="AD201" s="97"/>
      <c r="AE201" s="97"/>
      <c r="AF201" s="97"/>
      <c r="AG201" s="97"/>
      <c r="AH201" s="97"/>
      <c r="AI201" s="97"/>
      <c r="AJ201" s="97"/>
      <c r="AK201" s="97"/>
      <c r="AL201" s="97"/>
      <c r="AM201" s="97"/>
      <c r="AN201" s="97"/>
      <c r="AO201" s="97"/>
      <c r="AP201" s="97"/>
      <c r="AQ201" s="97"/>
      <c r="AR201" s="97"/>
      <c r="AS201" s="8"/>
      <c r="AT201" s="8"/>
      <c r="AU201" s="8"/>
      <c r="AV201" s="8"/>
      <c r="AW201" s="8"/>
      <c r="AX201" s="8"/>
      <c r="AY201" s="8"/>
      <c r="AZ201" s="8"/>
      <c r="BA201" s="8"/>
      <c r="BB201" s="8"/>
      <c r="BC201" s="8"/>
      <c r="BD201" s="8"/>
      <c r="BE201" s="8"/>
      <c r="BF201" s="8"/>
      <c r="BG201" s="8"/>
      <c r="BH201" s="8"/>
      <c r="BI201" s="8"/>
      <c r="BJ201" s="8"/>
    </row>
    <row r="202" ht="15.75" customHeight="1">
      <c r="C202" s="97"/>
      <c r="D202" s="97"/>
      <c r="E202" s="97"/>
      <c r="F202" s="97"/>
      <c r="G202" s="97"/>
      <c r="H202" s="97"/>
      <c r="I202" s="97"/>
      <c r="J202" s="97"/>
      <c r="K202" s="97"/>
      <c r="L202" s="97"/>
      <c r="M202" s="97"/>
      <c r="N202" s="97"/>
      <c r="O202" s="97"/>
      <c r="P202" s="97"/>
      <c r="Q202" s="97"/>
      <c r="R202" s="97"/>
      <c r="S202" s="97"/>
      <c r="T202" s="97"/>
      <c r="U202" s="97"/>
      <c r="V202" s="97"/>
      <c r="W202" s="97"/>
      <c r="X202" s="97"/>
      <c r="Y202" s="97"/>
      <c r="Z202" s="97"/>
      <c r="AA202" s="97"/>
      <c r="AB202" s="97"/>
      <c r="AC202" s="97"/>
      <c r="AD202" s="97"/>
      <c r="AE202" s="97"/>
      <c r="AF202" s="97"/>
      <c r="AG202" s="97"/>
      <c r="AH202" s="97"/>
      <c r="AI202" s="97"/>
      <c r="AJ202" s="97"/>
      <c r="AK202" s="97"/>
      <c r="AL202" s="97"/>
      <c r="AM202" s="97"/>
      <c r="AN202" s="97"/>
      <c r="AO202" s="97"/>
      <c r="AP202" s="97"/>
      <c r="AQ202" s="97"/>
      <c r="AR202" s="97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  <c r="BE202" s="8"/>
      <c r="BF202" s="8"/>
      <c r="BG202" s="8"/>
      <c r="BH202" s="8"/>
      <c r="BI202" s="8"/>
      <c r="BJ202" s="8"/>
    </row>
    <row r="203" ht="15.75" customHeight="1">
      <c r="C203" s="97"/>
      <c r="D203" s="97"/>
      <c r="E203" s="97"/>
      <c r="F203" s="97"/>
      <c r="G203" s="97"/>
      <c r="H203" s="97"/>
      <c r="I203" s="97"/>
      <c r="J203" s="97"/>
      <c r="K203" s="97"/>
      <c r="L203" s="97"/>
      <c r="M203" s="97"/>
      <c r="N203" s="97"/>
      <c r="O203" s="97"/>
      <c r="P203" s="97"/>
      <c r="Q203" s="97"/>
      <c r="R203" s="97"/>
      <c r="S203" s="97"/>
      <c r="T203" s="97"/>
      <c r="U203" s="97"/>
      <c r="V203" s="97"/>
      <c r="W203" s="97"/>
      <c r="X203" s="97"/>
      <c r="Y203" s="97"/>
      <c r="Z203" s="97"/>
      <c r="AA203" s="97"/>
      <c r="AB203" s="97"/>
      <c r="AC203" s="97"/>
      <c r="AD203" s="97"/>
      <c r="AE203" s="97"/>
      <c r="AF203" s="97"/>
      <c r="AG203" s="97"/>
      <c r="AH203" s="97"/>
      <c r="AI203" s="97"/>
      <c r="AJ203" s="97"/>
      <c r="AK203" s="97"/>
      <c r="AL203" s="97"/>
      <c r="AM203" s="97"/>
      <c r="AN203" s="97"/>
      <c r="AO203" s="97"/>
      <c r="AP203" s="97"/>
      <c r="AQ203" s="97"/>
      <c r="AR203" s="97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8"/>
      <c r="BE203" s="8"/>
      <c r="BF203" s="8"/>
      <c r="BG203" s="8"/>
      <c r="BH203" s="8"/>
      <c r="BI203" s="8"/>
      <c r="BJ203" s="8"/>
    </row>
    <row r="204" ht="15.75" customHeight="1">
      <c r="C204" s="97"/>
      <c r="D204" s="97"/>
      <c r="E204" s="97"/>
      <c r="F204" s="97"/>
      <c r="G204" s="97"/>
      <c r="H204" s="97"/>
      <c r="I204" s="97"/>
      <c r="J204" s="97"/>
      <c r="K204" s="97"/>
      <c r="L204" s="97"/>
      <c r="M204" s="97"/>
      <c r="N204" s="97"/>
      <c r="O204" s="97"/>
      <c r="P204" s="97"/>
      <c r="Q204" s="97"/>
      <c r="R204" s="97"/>
      <c r="S204" s="97"/>
      <c r="T204" s="97"/>
      <c r="U204" s="97"/>
      <c r="V204" s="97"/>
      <c r="W204" s="97"/>
      <c r="X204" s="97"/>
      <c r="Y204" s="97"/>
      <c r="Z204" s="97"/>
      <c r="AA204" s="97"/>
      <c r="AB204" s="97"/>
      <c r="AC204" s="97"/>
      <c r="AD204" s="97"/>
      <c r="AE204" s="97"/>
      <c r="AF204" s="97"/>
      <c r="AG204" s="97"/>
      <c r="AH204" s="97"/>
      <c r="AI204" s="97"/>
      <c r="AJ204" s="97"/>
      <c r="AK204" s="97"/>
      <c r="AL204" s="97"/>
      <c r="AM204" s="97"/>
      <c r="AN204" s="97"/>
      <c r="AO204" s="97"/>
      <c r="AP204" s="97"/>
      <c r="AQ204" s="97"/>
      <c r="AR204" s="97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/>
      <c r="BF204" s="8"/>
      <c r="BG204" s="8"/>
      <c r="BH204" s="8"/>
      <c r="BI204" s="8"/>
      <c r="BJ204" s="8"/>
    </row>
    <row r="205" ht="15.75" customHeight="1">
      <c r="C205" s="97"/>
      <c r="D205" s="97"/>
      <c r="E205" s="97"/>
      <c r="F205" s="97"/>
      <c r="G205" s="97"/>
      <c r="H205" s="97"/>
      <c r="I205" s="97"/>
      <c r="J205" s="97"/>
      <c r="K205" s="97"/>
      <c r="L205" s="97"/>
      <c r="M205" s="97"/>
      <c r="N205" s="97"/>
      <c r="O205" s="97"/>
      <c r="P205" s="97"/>
      <c r="Q205" s="97"/>
      <c r="R205" s="97"/>
      <c r="S205" s="97"/>
      <c r="T205" s="97"/>
      <c r="U205" s="97"/>
      <c r="V205" s="97"/>
      <c r="W205" s="97"/>
      <c r="X205" s="97"/>
      <c r="Y205" s="97"/>
      <c r="Z205" s="97"/>
      <c r="AA205" s="97"/>
      <c r="AB205" s="97"/>
      <c r="AC205" s="97"/>
      <c r="AD205" s="97"/>
      <c r="AE205" s="97"/>
      <c r="AF205" s="97"/>
      <c r="AG205" s="97"/>
      <c r="AH205" s="97"/>
      <c r="AI205" s="97"/>
      <c r="AJ205" s="97"/>
      <c r="AK205" s="97"/>
      <c r="AL205" s="97"/>
      <c r="AM205" s="97"/>
      <c r="AN205" s="97"/>
      <c r="AO205" s="97"/>
      <c r="AP205" s="97"/>
      <c r="AQ205" s="97"/>
      <c r="AR205" s="97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8"/>
      <c r="BD205" s="8"/>
      <c r="BE205" s="8"/>
      <c r="BF205" s="8"/>
      <c r="BG205" s="8"/>
      <c r="BH205" s="8"/>
      <c r="BI205" s="8"/>
      <c r="BJ205" s="8"/>
    </row>
    <row r="206" ht="15.75" customHeight="1">
      <c r="C206" s="97"/>
      <c r="D206" s="97"/>
      <c r="E206" s="97"/>
      <c r="F206" s="97"/>
      <c r="G206" s="97"/>
      <c r="H206" s="97"/>
      <c r="I206" s="97"/>
      <c r="J206" s="97"/>
      <c r="K206" s="97"/>
      <c r="L206" s="97"/>
      <c r="M206" s="97"/>
      <c r="N206" s="97"/>
      <c r="O206" s="97"/>
      <c r="P206" s="97"/>
      <c r="Q206" s="97"/>
      <c r="R206" s="97"/>
      <c r="S206" s="97"/>
      <c r="T206" s="97"/>
      <c r="U206" s="97"/>
      <c r="V206" s="97"/>
      <c r="W206" s="97"/>
      <c r="X206" s="97"/>
      <c r="Y206" s="97"/>
      <c r="Z206" s="97"/>
      <c r="AA206" s="97"/>
      <c r="AB206" s="97"/>
      <c r="AC206" s="97"/>
      <c r="AD206" s="97"/>
      <c r="AE206" s="97"/>
      <c r="AF206" s="97"/>
      <c r="AG206" s="97"/>
      <c r="AH206" s="97"/>
      <c r="AI206" s="97"/>
      <c r="AJ206" s="97"/>
      <c r="AK206" s="97"/>
      <c r="AL206" s="97"/>
      <c r="AM206" s="97"/>
      <c r="AN206" s="97"/>
      <c r="AO206" s="97"/>
      <c r="AP206" s="97"/>
      <c r="AQ206" s="97"/>
      <c r="AR206" s="97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  <c r="BG206" s="8"/>
      <c r="BH206" s="8"/>
      <c r="BI206" s="8"/>
      <c r="BJ206" s="8"/>
    </row>
    <row r="207" ht="15.75" customHeight="1">
      <c r="C207" s="97"/>
      <c r="D207" s="97"/>
      <c r="E207" s="97"/>
      <c r="F207" s="97"/>
      <c r="G207" s="97"/>
      <c r="H207" s="97"/>
      <c r="I207" s="97"/>
      <c r="J207" s="97"/>
      <c r="K207" s="97"/>
      <c r="L207" s="97"/>
      <c r="M207" s="97"/>
      <c r="N207" s="97"/>
      <c r="O207" s="97"/>
      <c r="P207" s="97"/>
      <c r="Q207" s="97"/>
      <c r="R207" s="97"/>
      <c r="S207" s="97"/>
      <c r="T207" s="97"/>
      <c r="U207" s="97"/>
      <c r="V207" s="97"/>
      <c r="W207" s="97"/>
      <c r="X207" s="97"/>
      <c r="Y207" s="97"/>
      <c r="Z207" s="97"/>
      <c r="AA207" s="97"/>
      <c r="AB207" s="97"/>
      <c r="AC207" s="97"/>
      <c r="AD207" s="97"/>
      <c r="AE207" s="97"/>
      <c r="AF207" s="97"/>
      <c r="AG207" s="97"/>
      <c r="AH207" s="97"/>
      <c r="AI207" s="97"/>
      <c r="AJ207" s="97"/>
      <c r="AK207" s="97"/>
      <c r="AL207" s="97"/>
      <c r="AM207" s="97"/>
      <c r="AN207" s="97"/>
      <c r="AO207" s="97"/>
      <c r="AP207" s="97"/>
      <c r="AQ207" s="97"/>
      <c r="AR207" s="97"/>
      <c r="AS207" s="8"/>
      <c r="AT207" s="8"/>
      <c r="AU207" s="8"/>
      <c r="AV207" s="8"/>
      <c r="AW207" s="8"/>
      <c r="AX207" s="8"/>
      <c r="AY207" s="8"/>
      <c r="AZ207" s="8"/>
      <c r="BA207" s="8"/>
      <c r="BB207" s="8"/>
      <c r="BC207" s="8"/>
      <c r="BD207" s="8"/>
      <c r="BE207" s="8"/>
      <c r="BF207" s="8"/>
      <c r="BG207" s="8"/>
      <c r="BH207" s="8"/>
      <c r="BI207" s="8"/>
      <c r="BJ207" s="8"/>
    </row>
    <row r="208" ht="15.75" customHeight="1">
      <c r="C208" s="97"/>
      <c r="D208" s="97"/>
      <c r="E208" s="97"/>
      <c r="F208" s="97"/>
      <c r="G208" s="97"/>
      <c r="H208" s="97"/>
      <c r="I208" s="97"/>
      <c r="J208" s="97"/>
      <c r="K208" s="97"/>
      <c r="L208" s="97"/>
      <c r="M208" s="97"/>
      <c r="N208" s="97"/>
      <c r="O208" s="97"/>
      <c r="P208" s="97"/>
      <c r="Q208" s="97"/>
      <c r="R208" s="97"/>
      <c r="S208" s="97"/>
      <c r="T208" s="97"/>
      <c r="U208" s="97"/>
      <c r="V208" s="97"/>
      <c r="W208" s="97"/>
      <c r="X208" s="97"/>
      <c r="Y208" s="97"/>
      <c r="Z208" s="97"/>
      <c r="AA208" s="97"/>
      <c r="AB208" s="97"/>
      <c r="AC208" s="97"/>
      <c r="AD208" s="97"/>
      <c r="AE208" s="97"/>
      <c r="AF208" s="97"/>
      <c r="AG208" s="97"/>
      <c r="AH208" s="97"/>
      <c r="AI208" s="97"/>
      <c r="AJ208" s="97"/>
      <c r="AK208" s="97"/>
      <c r="AL208" s="97"/>
      <c r="AM208" s="97"/>
      <c r="AN208" s="97"/>
      <c r="AO208" s="97"/>
      <c r="AP208" s="97"/>
      <c r="AQ208" s="97"/>
      <c r="AR208" s="97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8"/>
      <c r="BD208" s="8"/>
      <c r="BE208" s="8"/>
      <c r="BF208" s="8"/>
      <c r="BG208" s="8"/>
      <c r="BH208" s="8"/>
      <c r="BI208" s="8"/>
      <c r="BJ208" s="8"/>
    </row>
    <row r="209" ht="15.75" customHeight="1">
      <c r="C209" s="97"/>
      <c r="D209" s="97"/>
      <c r="E209" s="97"/>
      <c r="F209" s="97"/>
      <c r="G209" s="97"/>
      <c r="H209" s="97"/>
      <c r="I209" s="97"/>
      <c r="J209" s="97"/>
      <c r="K209" s="97"/>
      <c r="L209" s="97"/>
      <c r="M209" s="97"/>
      <c r="N209" s="97"/>
      <c r="O209" s="97"/>
      <c r="P209" s="97"/>
      <c r="Q209" s="97"/>
      <c r="R209" s="97"/>
      <c r="S209" s="97"/>
      <c r="T209" s="97"/>
      <c r="U209" s="97"/>
      <c r="V209" s="97"/>
      <c r="W209" s="97"/>
      <c r="X209" s="97"/>
      <c r="Y209" s="97"/>
      <c r="Z209" s="97"/>
      <c r="AA209" s="97"/>
      <c r="AB209" s="97"/>
      <c r="AC209" s="97"/>
      <c r="AD209" s="97"/>
      <c r="AE209" s="97"/>
      <c r="AF209" s="97"/>
      <c r="AG209" s="97"/>
      <c r="AH209" s="97"/>
      <c r="AI209" s="97"/>
      <c r="AJ209" s="97"/>
      <c r="AK209" s="97"/>
      <c r="AL209" s="97"/>
      <c r="AM209" s="97"/>
      <c r="AN209" s="97"/>
      <c r="AO209" s="97"/>
      <c r="AP209" s="97"/>
      <c r="AQ209" s="97"/>
      <c r="AR209" s="97"/>
      <c r="AS209" s="8"/>
      <c r="AT209" s="8"/>
      <c r="AU209" s="8"/>
      <c r="AV209" s="8"/>
      <c r="AW209" s="8"/>
      <c r="AX209" s="8"/>
      <c r="AY209" s="8"/>
      <c r="AZ209" s="8"/>
      <c r="BA209" s="8"/>
      <c r="BB209" s="8"/>
      <c r="BC209" s="8"/>
      <c r="BD209" s="8"/>
      <c r="BE209" s="8"/>
      <c r="BF209" s="8"/>
      <c r="BG209" s="8"/>
      <c r="BH209" s="8"/>
      <c r="BI209" s="8"/>
      <c r="BJ209" s="8"/>
    </row>
    <row r="210" ht="15.75" customHeight="1">
      <c r="C210" s="97"/>
      <c r="D210" s="97"/>
      <c r="E210" s="97"/>
      <c r="F210" s="97"/>
      <c r="G210" s="97"/>
      <c r="H210" s="97"/>
      <c r="I210" s="97"/>
      <c r="J210" s="97"/>
      <c r="K210" s="97"/>
      <c r="L210" s="97"/>
      <c r="M210" s="97"/>
      <c r="N210" s="97"/>
      <c r="O210" s="97"/>
      <c r="P210" s="97"/>
      <c r="Q210" s="97"/>
      <c r="R210" s="97"/>
      <c r="S210" s="97"/>
      <c r="T210" s="97"/>
      <c r="U210" s="97"/>
      <c r="V210" s="97"/>
      <c r="W210" s="97"/>
      <c r="X210" s="97"/>
      <c r="Y210" s="97"/>
      <c r="Z210" s="97"/>
      <c r="AA210" s="97"/>
      <c r="AB210" s="97"/>
      <c r="AC210" s="97"/>
      <c r="AD210" s="97"/>
      <c r="AE210" s="97"/>
      <c r="AF210" s="97"/>
      <c r="AG210" s="97"/>
      <c r="AH210" s="97"/>
      <c r="AI210" s="97"/>
      <c r="AJ210" s="97"/>
      <c r="AK210" s="97"/>
      <c r="AL210" s="97"/>
      <c r="AM210" s="97"/>
      <c r="AN210" s="97"/>
      <c r="AO210" s="97"/>
      <c r="AP210" s="97"/>
      <c r="AQ210" s="97"/>
      <c r="AR210" s="97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r="BH210" s="8"/>
      <c r="BI210" s="8"/>
      <c r="BJ210" s="8"/>
    </row>
    <row r="211" ht="15.75" customHeight="1">
      <c r="C211" s="97"/>
      <c r="D211" s="97"/>
      <c r="E211" s="97"/>
      <c r="F211" s="97"/>
      <c r="G211" s="97"/>
      <c r="H211" s="97"/>
      <c r="I211" s="97"/>
      <c r="J211" s="97"/>
      <c r="K211" s="97"/>
      <c r="L211" s="97"/>
      <c r="M211" s="97"/>
      <c r="N211" s="97"/>
      <c r="O211" s="97"/>
      <c r="P211" s="97"/>
      <c r="Q211" s="97"/>
      <c r="R211" s="97"/>
      <c r="S211" s="97"/>
      <c r="T211" s="97"/>
      <c r="U211" s="97"/>
      <c r="V211" s="97"/>
      <c r="W211" s="97"/>
      <c r="X211" s="97"/>
      <c r="Y211" s="97"/>
      <c r="Z211" s="97"/>
      <c r="AA211" s="97"/>
      <c r="AB211" s="97"/>
      <c r="AC211" s="97"/>
      <c r="AD211" s="97"/>
      <c r="AE211" s="97"/>
      <c r="AF211" s="97"/>
      <c r="AG211" s="97"/>
      <c r="AH211" s="97"/>
      <c r="AI211" s="97"/>
      <c r="AJ211" s="97"/>
      <c r="AK211" s="97"/>
      <c r="AL211" s="97"/>
      <c r="AM211" s="97"/>
      <c r="AN211" s="97"/>
      <c r="AO211" s="97"/>
      <c r="AP211" s="97"/>
      <c r="AQ211" s="97"/>
      <c r="AR211" s="97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  <c r="BE211" s="8"/>
      <c r="BF211" s="8"/>
      <c r="BG211" s="8"/>
      <c r="BH211" s="8"/>
      <c r="BI211" s="8"/>
      <c r="BJ211" s="8"/>
    </row>
    <row r="212" ht="15.75" customHeight="1">
      <c r="C212" s="97"/>
      <c r="D212" s="97"/>
      <c r="E212" s="97"/>
      <c r="F212" s="97"/>
      <c r="G212" s="97"/>
      <c r="H212" s="97"/>
      <c r="I212" s="97"/>
      <c r="J212" s="97"/>
      <c r="K212" s="97"/>
      <c r="L212" s="97"/>
      <c r="M212" s="97"/>
      <c r="N212" s="97"/>
      <c r="O212" s="97"/>
      <c r="P212" s="97"/>
      <c r="Q212" s="97"/>
      <c r="R212" s="97"/>
      <c r="S212" s="97"/>
      <c r="T212" s="97"/>
      <c r="U212" s="97"/>
      <c r="V212" s="97"/>
      <c r="W212" s="97"/>
      <c r="X212" s="97"/>
      <c r="Y212" s="97"/>
      <c r="Z212" s="97"/>
      <c r="AA212" s="97"/>
      <c r="AB212" s="97"/>
      <c r="AC212" s="97"/>
      <c r="AD212" s="97"/>
      <c r="AE212" s="97"/>
      <c r="AF212" s="97"/>
      <c r="AG212" s="97"/>
      <c r="AH212" s="97"/>
      <c r="AI212" s="97"/>
      <c r="AJ212" s="97"/>
      <c r="AK212" s="97"/>
      <c r="AL212" s="97"/>
      <c r="AM212" s="97"/>
      <c r="AN212" s="97"/>
      <c r="AO212" s="97"/>
      <c r="AP212" s="97"/>
      <c r="AQ212" s="97"/>
      <c r="AR212" s="97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  <c r="BH212" s="8"/>
      <c r="BI212" s="8"/>
      <c r="BJ212" s="8"/>
    </row>
    <row r="213" ht="15.75" customHeight="1">
      <c r="C213" s="97"/>
      <c r="D213" s="97"/>
      <c r="E213" s="97"/>
      <c r="F213" s="97"/>
      <c r="G213" s="97"/>
      <c r="H213" s="97"/>
      <c r="I213" s="97"/>
      <c r="J213" s="97"/>
      <c r="K213" s="97"/>
      <c r="L213" s="97"/>
      <c r="M213" s="97"/>
      <c r="N213" s="97"/>
      <c r="O213" s="97"/>
      <c r="P213" s="97"/>
      <c r="Q213" s="97"/>
      <c r="R213" s="97"/>
      <c r="S213" s="97"/>
      <c r="T213" s="97"/>
      <c r="U213" s="97"/>
      <c r="V213" s="97"/>
      <c r="W213" s="97"/>
      <c r="X213" s="97"/>
      <c r="Y213" s="97"/>
      <c r="Z213" s="97"/>
      <c r="AA213" s="97"/>
      <c r="AB213" s="97"/>
      <c r="AC213" s="97"/>
      <c r="AD213" s="97"/>
      <c r="AE213" s="97"/>
      <c r="AF213" s="97"/>
      <c r="AG213" s="97"/>
      <c r="AH213" s="97"/>
      <c r="AI213" s="97"/>
      <c r="AJ213" s="97"/>
      <c r="AK213" s="97"/>
      <c r="AL213" s="97"/>
      <c r="AM213" s="97"/>
      <c r="AN213" s="97"/>
      <c r="AO213" s="97"/>
      <c r="AP213" s="97"/>
      <c r="AQ213" s="97"/>
      <c r="AR213" s="97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  <c r="BH213" s="8"/>
      <c r="BI213" s="8"/>
      <c r="BJ213" s="8"/>
    </row>
    <row r="214" ht="15.75" customHeight="1">
      <c r="C214" s="97"/>
      <c r="D214" s="97"/>
      <c r="E214" s="97"/>
      <c r="F214" s="97"/>
      <c r="G214" s="97"/>
      <c r="H214" s="97"/>
      <c r="I214" s="97"/>
      <c r="J214" s="97"/>
      <c r="K214" s="97"/>
      <c r="L214" s="97"/>
      <c r="M214" s="97"/>
      <c r="N214" s="97"/>
      <c r="O214" s="97"/>
      <c r="P214" s="97"/>
      <c r="Q214" s="97"/>
      <c r="R214" s="97"/>
      <c r="S214" s="97"/>
      <c r="T214" s="97"/>
      <c r="U214" s="97"/>
      <c r="V214" s="97"/>
      <c r="W214" s="97"/>
      <c r="X214" s="97"/>
      <c r="Y214" s="97"/>
      <c r="Z214" s="97"/>
      <c r="AA214" s="97"/>
      <c r="AB214" s="97"/>
      <c r="AC214" s="97"/>
      <c r="AD214" s="97"/>
      <c r="AE214" s="97"/>
      <c r="AF214" s="97"/>
      <c r="AG214" s="97"/>
      <c r="AH214" s="97"/>
      <c r="AI214" s="97"/>
      <c r="AJ214" s="97"/>
      <c r="AK214" s="97"/>
      <c r="AL214" s="97"/>
      <c r="AM214" s="97"/>
      <c r="AN214" s="97"/>
      <c r="AO214" s="97"/>
      <c r="AP214" s="97"/>
      <c r="AQ214" s="97"/>
      <c r="AR214" s="97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  <c r="BH214" s="8"/>
      <c r="BI214" s="8"/>
      <c r="BJ214" s="8"/>
    </row>
    <row r="215" ht="15.75" customHeight="1">
      <c r="C215" s="97"/>
      <c r="D215" s="97"/>
      <c r="E215" s="97"/>
      <c r="F215" s="97"/>
      <c r="G215" s="97"/>
      <c r="H215" s="97"/>
      <c r="I215" s="97"/>
      <c r="J215" s="97"/>
      <c r="K215" s="97"/>
      <c r="L215" s="97"/>
      <c r="M215" s="97"/>
      <c r="N215" s="97"/>
      <c r="O215" s="97"/>
      <c r="P215" s="97"/>
      <c r="Q215" s="97"/>
      <c r="R215" s="97"/>
      <c r="S215" s="97"/>
      <c r="T215" s="97"/>
      <c r="U215" s="97"/>
      <c r="V215" s="97"/>
      <c r="W215" s="97"/>
      <c r="X215" s="97"/>
      <c r="Y215" s="97"/>
      <c r="Z215" s="97"/>
      <c r="AA215" s="97"/>
      <c r="AB215" s="97"/>
      <c r="AC215" s="97"/>
      <c r="AD215" s="97"/>
      <c r="AE215" s="97"/>
      <c r="AF215" s="97"/>
      <c r="AG215" s="97"/>
      <c r="AH215" s="97"/>
      <c r="AI215" s="97"/>
      <c r="AJ215" s="97"/>
      <c r="AK215" s="97"/>
      <c r="AL215" s="97"/>
      <c r="AM215" s="97"/>
      <c r="AN215" s="97"/>
      <c r="AO215" s="97"/>
      <c r="AP215" s="97"/>
      <c r="AQ215" s="97"/>
      <c r="AR215" s="97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  <c r="BH215" s="8"/>
      <c r="BI215" s="8"/>
      <c r="BJ215" s="8"/>
    </row>
    <row r="216" ht="15.75" customHeight="1">
      <c r="C216" s="97"/>
      <c r="D216" s="97"/>
      <c r="E216" s="97"/>
      <c r="F216" s="97"/>
      <c r="G216" s="97"/>
      <c r="H216" s="97"/>
      <c r="I216" s="97"/>
      <c r="J216" s="97"/>
      <c r="K216" s="97"/>
      <c r="L216" s="97"/>
      <c r="M216" s="97"/>
      <c r="N216" s="97"/>
      <c r="O216" s="97"/>
      <c r="P216" s="97"/>
      <c r="Q216" s="97"/>
      <c r="R216" s="97"/>
      <c r="S216" s="97"/>
      <c r="T216" s="97"/>
      <c r="U216" s="97"/>
      <c r="V216" s="97"/>
      <c r="W216" s="97"/>
      <c r="X216" s="97"/>
      <c r="Y216" s="97"/>
      <c r="Z216" s="97"/>
      <c r="AA216" s="97"/>
      <c r="AB216" s="97"/>
      <c r="AC216" s="97"/>
      <c r="AD216" s="97"/>
      <c r="AE216" s="97"/>
      <c r="AF216" s="97"/>
      <c r="AG216" s="97"/>
      <c r="AH216" s="97"/>
      <c r="AI216" s="97"/>
      <c r="AJ216" s="97"/>
      <c r="AK216" s="97"/>
      <c r="AL216" s="97"/>
      <c r="AM216" s="97"/>
      <c r="AN216" s="97"/>
      <c r="AO216" s="97"/>
      <c r="AP216" s="97"/>
      <c r="AQ216" s="97"/>
      <c r="AR216" s="97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/>
      <c r="BI216" s="8"/>
      <c r="BJ216" s="8"/>
    </row>
    <row r="217" ht="15.75" customHeight="1">
      <c r="C217" s="97"/>
      <c r="D217" s="97"/>
      <c r="E217" s="97"/>
      <c r="F217" s="97"/>
      <c r="G217" s="97"/>
      <c r="H217" s="97"/>
      <c r="I217" s="97"/>
      <c r="J217" s="97"/>
      <c r="K217" s="97"/>
      <c r="L217" s="97"/>
      <c r="M217" s="97"/>
      <c r="N217" s="97"/>
      <c r="O217" s="97"/>
      <c r="P217" s="97"/>
      <c r="Q217" s="97"/>
      <c r="R217" s="97"/>
      <c r="S217" s="97"/>
      <c r="T217" s="97"/>
      <c r="U217" s="97"/>
      <c r="V217" s="97"/>
      <c r="W217" s="97"/>
      <c r="X217" s="97"/>
      <c r="Y217" s="97"/>
      <c r="Z217" s="97"/>
      <c r="AA217" s="97"/>
      <c r="AB217" s="97"/>
      <c r="AC217" s="97"/>
      <c r="AD217" s="97"/>
      <c r="AE217" s="97"/>
      <c r="AF217" s="97"/>
      <c r="AG217" s="97"/>
      <c r="AH217" s="97"/>
      <c r="AI217" s="97"/>
      <c r="AJ217" s="97"/>
      <c r="AK217" s="97"/>
      <c r="AL217" s="97"/>
      <c r="AM217" s="97"/>
      <c r="AN217" s="97"/>
      <c r="AO217" s="97"/>
      <c r="AP217" s="97"/>
      <c r="AQ217" s="97"/>
      <c r="AR217" s="97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/>
    </row>
    <row r="218" ht="15.75" customHeight="1">
      <c r="C218" s="97"/>
      <c r="D218" s="97"/>
      <c r="E218" s="97"/>
      <c r="F218" s="97"/>
      <c r="G218" s="97"/>
      <c r="H218" s="97"/>
      <c r="I218" s="97"/>
      <c r="J218" s="97"/>
      <c r="K218" s="97"/>
      <c r="L218" s="97"/>
      <c r="M218" s="97"/>
      <c r="N218" s="97"/>
      <c r="O218" s="97"/>
      <c r="P218" s="97"/>
      <c r="Q218" s="97"/>
      <c r="R218" s="97"/>
      <c r="S218" s="97"/>
      <c r="T218" s="97"/>
      <c r="U218" s="97"/>
      <c r="V218" s="97"/>
      <c r="W218" s="97"/>
      <c r="X218" s="97"/>
      <c r="Y218" s="97"/>
      <c r="Z218" s="97"/>
      <c r="AA218" s="97"/>
      <c r="AB218" s="97"/>
      <c r="AC218" s="97"/>
      <c r="AD218" s="97"/>
      <c r="AE218" s="97"/>
      <c r="AF218" s="97"/>
      <c r="AG218" s="97"/>
      <c r="AH218" s="97"/>
      <c r="AI218" s="97"/>
      <c r="AJ218" s="97"/>
      <c r="AK218" s="97"/>
      <c r="AL218" s="97"/>
      <c r="AM218" s="97"/>
      <c r="AN218" s="97"/>
      <c r="AO218" s="97"/>
      <c r="AP218" s="97"/>
      <c r="AQ218" s="97"/>
      <c r="AR218" s="97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  <c r="BH218" s="8"/>
      <c r="BI218" s="8"/>
      <c r="BJ218" s="8"/>
    </row>
    <row r="219" ht="15.75" customHeight="1">
      <c r="C219" s="97"/>
      <c r="D219" s="97"/>
      <c r="E219" s="97"/>
      <c r="F219" s="97"/>
      <c r="G219" s="97"/>
      <c r="H219" s="97"/>
      <c r="I219" s="97"/>
      <c r="J219" s="97"/>
      <c r="K219" s="97"/>
      <c r="L219" s="97"/>
      <c r="M219" s="97"/>
      <c r="N219" s="97"/>
      <c r="O219" s="97"/>
      <c r="P219" s="97"/>
      <c r="Q219" s="97"/>
      <c r="R219" s="97"/>
      <c r="S219" s="97"/>
      <c r="T219" s="97"/>
      <c r="U219" s="97"/>
      <c r="V219" s="97"/>
      <c r="W219" s="97"/>
      <c r="X219" s="97"/>
      <c r="Y219" s="97"/>
      <c r="Z219" s="97"/>
      <c r="AA219" s="97"/>
      <c r="AB219" s="97"/>
      <c r="AC219" s="97"/>
      <c r="AD219" s="97"/>
      <c r="AE219" s="97"/>
      <c r="AF219" s="97"/>
      <c r="AG219" s="97"/>
      <c r="AH219" s="97"/>
      <c r="AI219" s="97"/>
      <c r="AJ219" s="97"/>
      <c r="AK219" s="97"/>
      <c r="AL219" s="97"/>
      <c r="AM219" s="97"/>
      <c r="AN219" s="97"/>
      <c r="AO219" s="97"/>
      <c r="AP219" s="97"/>
      <c r="AQ219" s="97"/>
      <c r="AR219" s="97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</row>
    <row r="220" ht="15.75" customHeight="1">
      <c r="C220" s="97"/>
      <c r="D220" s="97"/>
      <c r="E220" s="97"/>
      <c r="F220" s="97"/>
      <c r="G220" s="97"/>
      <c r="H220" s="97"/>
      <c r="I220" s="97"/>
      <c r="J220" s="97"/>
      <c r="K220" s="97"/>
      <c r="L220" s="97"/>
      <c r="M220" s="97"/>
      <c r="N220" s="97"/>
      <c r="O220" s="97"/>
      <c r="P220" s="97"/>
      <c r="Q220" s="97"/>
      <c r="R220" s="97"/>
      <c r="S220" s="97"/>
      <c r="T220" s="97"/>
      <c r="U220" s="97"/>
      <c r="V220" s="97"/>
      <c r="W220" s="97"/>
      <c r="X220" s="97"/>
      <c r="Y220" s="97"/>
      <c r="Z220" s="97"/>
      <c r="AA220" s="97"/>
      <c r="AB220" s="97"/>
      <c r="AC220" s="97"/>
      <c r="AD220" s="97"/>
      <c r="AE220" s="97"/>
      <c r="AF220" s="97"/>
      <c r="AG220" s="97"/>
      <c r="AH220" s="97"/>
      <c r="AI220" s="97"/>
      <c r="AJ220" s="97"/>
      <c r="AK220" s="97"/>
      <c r="AL220" s="97"/>
      <c r="AM220" s="97"/>
      <c r="AN220" s="97"/>
      <c r="AO220" s="97"/>
      <c r="AP220" s="97"/>
      <c r="AQ220" s="97"/>
      <c r="AR220" s="97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  <c r="BH220" s="8"/>
      <c r="BI220" s="8"/>
      <c r="BJ220" s="8"/>
    </row>
    <row r="221" ht="15.75" customHeight="1">
      <c r="C221" s="97"/>
      <c r="D221" s="97"/>
      <c r="E221" s="97"/>
      <c r="F221" s="97"/>
      <c r="G221" s="97"/>
      <c r="H221" s="97"/>
      <c r="I221" s="97"/>
      <c r="J221" s="97"/>
      <c r="K221" s="97"/>
      <c r="L221" s="97"/>
      <c r="M221" s="97"/>
      <c r="N221" s="97"/>
      <c r="O221" s="97"/>
      <c r="P221" s="97"/>
      <c r="Q221" s="97"/>
      <c r="R221" s="97"/>
      <c r="S221" s="97"/>
      <c r="T221" s="97"/>
      <c r="U221" s="97"/>
      <c r="V221" s="97"/>
      <c r="W221" s="97"/>
      <c r="X221" s="97"/>
      <c r="Y221" s="97"/>
      <c r="Z221" s="97"/>
      <c r="AA221" s="97"/>
      <c r="AB221" s="97"/>
      <c r="AC221" s="97"/>
      <c r="AD221" s="97"/>
      <c r="AE221" s="97"/>
      <c r="AF221" s="97"/>
      <c r="AG221" s="97"/>
      <c r="AH221" s="97"/>
      <c r="AI221" s="97"/>
      <c r="AJ221" s="97"/>
      <c r="AK221" s="97"/>
      <c r="AL221" s="97"/>
      <c r="AM221" s="97"/>
      <c r="AN221" s="97"/>
      <c r="AO221" s="97"/>
      <c r="AP221" s="97"/>
      <c r="AQ221" s="97"/>
      <c r="AR221" s="97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</row>
    <row r="222" ht="15.75" customHeight="1">
      <c r="C222" s="97"/>
      <c r="D222" s="97"/>
      <c r="E222" s="97"/>
      <c r="F222" s="97"/>
      <c r="G222" s="97"/>
      <c r="H222" s="97"/>
      <c r="I222" s="97"/>
      <c r="J222" s="97"/>
      <c r="K222" s="97"/>
      <c r="L222" s="97"/>
      <c r="M222" s="97"/>
      <c r="N222" s="97"/>
      <c r="O222" s="97"/>
      <c r="P222" s="97"/>
      <c r="Q222" s="97"/>
      <c r="R222" s="97"/>
      <c r="S222" s="97"/>
      <c r="T222" s="97"/>
      <c r="U222" s="97"/>
      <c r="V222" s="97"/>
      <c r="W222" s="97"/>
      <c r="X222" s="97"/>
      <c r="Y222" s="97"/>
      <c r="Z222" s="97"/>
      <c r="AA222" s="97"/>
      <c r="AB222" s="97"/>
      <c r="AC222" s="97"/>
      <c r="AD222" s="97"/>
      <c r="AE222" s="97"/>
      <c r="AF222" s="97"/>
      <c r="AG222" s="97"/>
      <c r="AH222" s="97"/>
      <c r="AI222" s="97"/>
      <c r="AJ222" s="97"/>
      <c r="AK222" s="97"/>
      <c r="AL222" s="97"/>
      <c r="AM222" s="97"/>
      <c r="AN222" s="97"/>
      <c r="AO222" s="97"/>
      <c r="AP222" s="97"/>
      <c r="AQ222" s="97"/>
      <c r="AR222" s="97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</row>
    <row r="223" ht="15.75" customHeight="1">
      <c r="C223" s="97"/>
      <c r="D223" s="97"/>
      <c r="E223" s="97"/>
      <c r="F223" s="97"/>
      <c r="G223" s="97"/>
      <c r="H223" s="97"/>
      <c r="I223" s="97"/>
      <c r="J223" s="97"/>
      <c r="K223" s="97"/>
      <c r="L223" s="97"/>
      <c r="M223" s="97"/>
      <c r="N223" s="97"/>
      <c r="O223" s="97"/>
      <c r="P223" s="97"/>
      <c r="Q223" s="97"/>
      <c r="R223" s="97"/>
      <c r="S223" s="97"/>
      <c r="T223" s="97"/>
      <c r="U223" s="97"/>
      <c r="V223" s="97"/>
      <c r="W223" s="97"/>
      <c r="X223" s="97"/>
      <c r="Y223" s="97"/>
      <c r="Z223" s="97"/>
      <c r="AA223" s="97"/>
      <c r="AB223" s="97"/>
      <c r="AC223" s="97"/>
      <c r="AD223" s="97"/>
      <c r="AE223" s="97"/>
      <c r="AF223" s="97"/>
      <c r="AG223" s="97"/>
      <c r="AH223" s="97"/>
      <c r="AI223" s="97"/>
      <c r="AJ223" s="97"/>
      <c r="AK223" s="97"/>
      <c r="AL223" s="97"/>
      <c r="AM223" s="97"/>
      <c r="AN223" s="97"/>
      <c r="AO223" s="97"/>
      <c r="AP223" s="97"/>
      <c r="AQ223" s="97"/>
      <c r="AR223" s="97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</row>
    <row r="224" ht="15.75" customHeight="1">
      <c r="C224" s="97"/>
      <c r="D224" s="97"/>
      <c r="E224" s="97"/>
      <c r="F224" s="97"/>
      <c r="G224" s="97"/>
      <c r="H224" s="97"/>
      <c r="I224" s="97"/>
      <c r="J224" s="97"/>
      <c r="K224" s="97"/>
      <c r="L224" s="97"/>
      <c r="M224" s="97"/>
      <c r="N224" s="97"/>
      <c r="O224" s="97"/>
      <c r="P224" s="97"/>
      <c r="Q224" s="97"/>
      <c r="R224" s="97"/>
      <c r="S224" s="97"/>
      <c r="T224" s="97"/>
      <c r="U224" s="97"/>
      <c r="V224" s="97"/>
      <c r="W224" s="97"/>
      <c r="X224" s="97"/>
      <c r="Y224" s="97"/>
      <c r="Z224" s="97"/>
      <c r="AA224" s="97"/>
      <c r="AB224" s="97"/>
      <c r="AC224" s="97"/>
      <c r="AD224" s="97"/>
      <c r="AE224" s="97"/>
      <c r="AF224" s="97"/>
      <c r="AG224" s="97"/>
      <c r="AH224" s="97"/>
      <c r="AI224" s="97"/>
      <c r="AJ224" s="97"/>
      <c r="AK224" s="97"/>
      <c r="AL224" s="97"/>
      <c r="AM224" s="97"/>
      <c r="AN224" s="97"/>
      <c r="AO224" s="97"/>
      <c r="AP224" s="97"/>
      <c r="AQ224" s="97"/>
      <c r="AR224" s="97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</row>
    <row r="225" ht="15.75" customHeight="1">
      <c r="C225" s="97"/>
      <c r="D225" s="97"/>
      <c r="E225" s="97"/>
      <c r="F225" s="97"/>
      <c r="G225" s="97"/>
      <c r="H225" s="97"/>
      <c r="I225" s="97"/>
      <c r="J225" s="97"/>
      <c r="K225" s="97"/>
      <c r="L225" s="97"/>
      <c r="M225" s="97"/>
      <c r="N225" s="97"/>
      <c r="O225" s="97"/>
      <c r="P225" s="97"/>
      <c r="Q225" s="97"/>
      <c r="R225" s="97"/>
      <c r="S225" s="97"/>
      <c r="T225" s="97"/>
      <c r="U225" s="97"/>
      <c r="V225" s="97"/>
      <c r="W225" s="97"/>
      <c r="X225" s="97"/>
      <c r="Y225" s="97"/>
      <c r="Z225" s="97"/>
      <c r="AA225" s="97"/>
      <c r="AB225" s="97"/>
      <c r="AC225" s="97"/>
      <c r="AD225" s="97"/>
      <c r="AE225" s="97"/>
      <c r="AF225" s="97"/>
      <c r="AG225" s="97"/>
      <c r="AH225" s="97"/>
      <c r="AI225" s="97"/>
      <c r="AJ225" s="97"/>
      <c r="AK225" s="97"/>
      <c r="AL225" s="97"/>
      <c r="AM225" s="97"/>
      <c r="AN225" s="97"/>
      <c r="AO225" s="97"/>
      <c r="AP225" s="97"/>
      <c r="AQ225" s="97"/>
      <c r="AR225" s="97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</row>
    <row r="226" ht="15.75" customHeight="1">
      <c r="C226" s="97"/>
      <c r="D226" s="97"/>
      <c r="E226" s="97"/>
      <c r="F226" s="97"/>
      <c r="G226" s="97"/>
      <c r="H226" s="97"/>
      <c r="I226" s="97"/>
      <c r="J226" s="97"/>
      <c r="K226" s="97"/>
      <c r="L226" s="97"/>
      <c r="M226" s="97"/>
      <c r="N226" s="97"/>
      <c r="O226" s="97"/>
      <c r="P226" s="97"/>
      <c r="Q226" s="97"/>
      <c r="R226" s="97"/>
      <c r="S226" s="97"/>
      <c r="T226" s="97"/>
      <c r="U226" s="97"/>
      <c r="V226" s="97"/>
      <c r="W226" s="97"/>
      <c r="X226" s="97"/>
      <c r="Y226" s="97"/>
      <c r="Z226" s="97"/>
      <c r="AA226" s="97"/>
      <c r="AB226" s="97"/>
      <c r="AC226" s="97"/>
      <c r="AD226" s="97"/>
      <c r="AE226" s="97"/>
      <c r="AF226" s="97"/>
      <c r="AG226" s="97"/>
      <c r="AH226" s="97"/>
      <c r="AI226" s="97"/>
      <c r="AJ226" s="97"/>
      <c r="AK226" s="97"/>
      <c r="AL226" s="97"/>
      <c r="AM226" s="97"/>
      <c r="AN226" s="97"/>
      <c r="AO226" s="97"/>
      <c r="AP226" s="97"/>
      <c r="AQ226" s="97"/>
      <c r="AR226" s="97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</row>
    <row r="227" ht="15.75" customHeight="1">
      <c r="C227" s="97"/>
      <c r="D227" s="97"/>
      <c r="E227" s="97"/>
      <c r="F227" s="97"/>
      <c r="G227" s="97"/>
      <c r="H227" s="97"/>
      <c r="I227" s="97"/>
      <c r="J227" s="97"/>
      <c r="K227" s="97"/>
      <c r="L227" s="97"/>
      <c r="M227" s="97"/>
      <c r="N227" s="97"/>
      <c r="O227" s="97"/>
      <c r="P227" s="97"/>
      <c r="Q227" s="97"/>
      <c r="R227" s="97"/>
      <c r="S227" s="97"/>
      <c r="T227" s="97"/>
      <c r="U227" s="97"/>
      <c r="V227" s="97"/>
      <c r="W227" s="97"/>
      <c r="X227" s="97"/>
      <c r="Y227" s="97"/>
      <c r="Z227" s="97"/>
      <c r="AA227" s="97"/>
      <c r="AB227" s="97"/>
      <c r="AC227" s="97"/>
      <c r="AD227" s="97"/>
      <c r="AE227" s="97"/>
      <c r="AF227" s="97"/>
      <c r="AG227" s="97"/>
      <c r="AH227" s="97"/>
      <c r="AI227" s="97"/>
      <c r="AJ227" s="97"/>
      <c r="AK227" s="97"/>
      <c r="AL227" s="97"/>
      <c r="AM227" s="97"/>
      <c r="AN227" s="97"/>
      <c r="AO227" s="97"/>
      <c r="AP227" s="97"/>
      <c r="AQ227" s="97"/>
      <c r="AR227" s="97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</row>
    <row r="228" ht="15.75" customHeight="1">
      <c r="C228" s="97"/>
      <c r="D228" s="97"/>
      <c r="E228" s="97"/>
      <c r="F228" s="97"/>
      <c r="G228" s="97"/>
      <c r="H228" s="97"/>
      <c r="I228" s="97"/>
      <c r="J228" s="97"/>
      <c r="K228" s="97"/>
      <c r="L228" s="97"/>
      <c r="M228" s="97"/>
      <c r="N228" s="97"/>
      <c r="O228" s="97"/>
      <c r="P228" s="97"/>
      <c r="Q228" s="97"/>
      <c r="R228" s="97"/>
      <c r="S228" s="97"/>
      <c r="T228" s="97"/>
      <c r="U228" s="97"/>
      <c r="V228" s="97"/>
      <c r="W228" s="97"/>
      <c r="X228" s="97"/>
      <c r="Y228" s="97"/>
      <c r="Z228" s="97"/>
      <c r="AA228" s="97"/>
      <c r="AB228" s="97"/>
      <c r="AC228" s="97"/>
      <c r="AD228" s="97"/>
      <c r="AE228" s="97"/>
      <c r="AF228" s="97"/>
      <c r="AG228" s="97"/>
      <c r="AH228" s="97"/>
      <c r="AI228" s="97"/>
      <c r="AJ228" s="97"/>
      <c r="AK228" s="97"/>
      <c r="AL228" s="97"/>
      <c r="AM228" s="97"/>
      <c r="AN228" s="97"/>
      <c r="AO228" s="97"/>
      <c r="AP228" s="97"/>
      <c r="AQ228" s="97"/>
      <c r="AR228" s="97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</row>
    <row r="229" ht="15.75" customHeight="1">
      <c r="C229" s="97"/>
      <c r="D229" s="97"/>
      <c r="E229" s="97"/>
      <c r="F229" s="97"/>
      <c r="G229" s="97"/>
      <c r="H229" s="97"/>
      <c r="I229" s="97"/>
      <c r="J229" s="97"/>
      <c r="K229" s="97"/>
      <c r="L229" s="97"/>
      <c r="M229" s="97"/>
      <c r="N229" s="97"/>
      <c r="O229" s="97"/>
      <c r="P229" s="97"/>
      <c r="Q229" s="97"/>
      <c r="R229" s="97"/>
      <c r="S229" s="97"/>
      <c r="T229" s="97"/>
      <c r="U229" s="97"/>
      <c r="V229" s="97"/>
      <c r="W229" s="97"/>
      <c r="X229" s="97"/>
      <c r="Y229" s="97"/>
      <c r="Z229" s="97"/>
      <c r="AA229" s="97"/>
      <c r="AB229" s="97"/>
      <c r="AC229" s="97"/>
      <c r="AD229" s="97"/>
      <c r="AE229" s="97"/>
      <c r="AF229" s="97"/>
      <c r="AG229" s="97"/>
      <c r="AH229" s="97"/>
      <c r="AI229" s="97"/>
      <c r="AJ229" s="97"/>
      <c r="AK229" s="97"/>
      <c r="AL229" s="97"/>
      <c r="AM229" s="97"/>
      <c r="AN229" s="97"/>
      <c r="AO229" s="97"/>
      <c r="AP229" s="97"/>
      <c r="AQ229" s="97"/>
      <c r="AR229" s="97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</row>
    <row r="230" ht="15.75" customHeight="1">
      <c r="C230" s="97"/>
      <c r="D230" s="97"/>
      <c r="E230" s="97"/>
      <c r="F230" s="97"/>
      <c r="G230" s="97"/>
      <c r="H230" s="97"/>
      <c r="I230" s="97"/>
      <c r="J230" s="97"/>
      <c r="K230" s="97"/>
      <c r="L230" s="97"/>
      <c r="M230" s="97"/>
      <c r="N230" s="97"/>
      <c r="O230" s="97"/>
      <c r="P230" s="97"/>
      <c r="Q230" s="97"/>
      <c r="R230" s="97"/>
      <c r="S230" s="97"/>
      <c r="T230" s="97"/>
      <c r="U230" s="97"/>
      <c r="V230" s="97"/>
      <c r="W230" s="97"/>
      <c r="X230" s="97"/>
      <c r="Y230" s="97"/>
      <c r="Z230" s="97"/>
      <c r="AA230" s="97"/>
      <c r="AB230" s="97"/>
      <c r="AC230" s="97"/>
      <c r="AD230" s="97"/>
      <c r="AE230" s="97"/>
      <c r="AF230" s="97"/>
      <c r="AG230" s="97"/>
      <c r="AH230" s="97"/>
      <c r="AI230" s="97"/>
      <c r="AJ230" s="97"/>
      <c r="AK230" s="97"/>
      <c r="AL230" s="97"/>
      <c r="AM230" s="97"/>
      <c r="AN230" s="97"/>
      <c r="AO230" s="97"/>
      <c r="AP230" s="97"/>
      <c r="AQ230" s="97"/>
      <c r="AR230" s="97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</row>
    <row r="231" ht="15.75" customHeight="1">
      <c r="C231" s="97"/>
      <c r="D231" s="97"/>
      <c r="E231" s="97"/>
      <c r="F231" s="97"/>
      <c r="G231" s="97"/>
      <c r="H231" s="97"/>
      <c r="I231" s="97"/>
      <c r="J231" s="97"/>
      <c r="K231" s="97"/>
      <c r="L231" s="97"/>
      <c r="M231" s="97"/>
      <c r="N231" s="97"/>
      <c r="O231" s="97"/>
      <c r="P231" s="97"/>
      <c r="Q231" s="97"/>
      <c r="R231" s="97"/>
      <c r="S231" s="97"/>
      <c r="T231" s="97"/>
      <c r="U231" s="97"/>
      <c r="V231" s="97"/>
      <c r="W231" s="97"/>
      <c r="X231" s="97"/>
      <c r="Y231" s="97"/>
      <c r="Z231" s="97"/>
      <c r="AA231" s="97"/>
      <c r="AB231" s="97"/>
      <c r="AC231" s="97"/>
      <c r="AD231" s="97"/>
      <c r="AE231" s="97"/>
      <c r="AF231" s="97"/>
      <c r="AG231" s="97"/>
      <c r="AH231" s="97"/>
      <c r="AI231" s="97"/>
      <c r="AJ231" s="97"/>
      <c r="AK231" s="97"/>
      <c r="AL231" s="97"/>
      <c r="AM231" s="97"/>
      <c r="AN231" s="97"/>
      <c r="AO231" s="97"/>
      <c r="AP231" s="97"/>
      <c r="AQ231" s="97"/>
      <c r="AR231" s="97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</row>
    <row r="232" ht="15.75" customHeight="1">
      <c r="C232" s="97"/>
      <c r="D232" s="97"/>
      <c r="E232" s="97"/>
      <c r="F232" s="97"/>
      <c r="G232" s="97"/>
      <c r="H232" s="97"/>
      <c r="I232" s="97"/>
      <c r="J232" s="97"/>
      <c r="K232" s="97"/>
      <c r="L232" s="97"/>
      <c r="M232" s="97"/>
      <c r="N232" s="97"/>
      <c r="O232" s="97"/>
      <c r="P232" s="97"/>
      <c r="Q232" s="97"/>
      <c r="R232" s="97"/>
      <c r="S232" s="97"/>
      <c r="T232" s="97"/>
      <c r="U232" s="97"/>
      <c r="V232" s="97"/>
      <c r="W232" s="97"/>
      <c r="X232" s="97"/>
      <c r="Y232" s="97"/>
      <c r="Z232" s="97"/>
      <c r="AA232" s="97"/>
      <c r="AB232" s="97"/>
      <c r="AC232" s="97"/>
      <c r="AD232" s="97"/>
      <c r="AE232" s="97"/>
      <c r="AF232" s="97"/>
      <c r="AG232" s="97"/>
      <c r="AH232" s="97"/>
      <c r="AI232" s="97"/>
      <c r="AJ232" s="97"/>
      <c r="AK232" s="97"/>
      <c r="AL232" s="97"/>
      <c r="AM232" s="97"/>
      <c r="AN232" s="97"/>
      <c r="AO232" s="97"/>
      <c r="AP232" s="97"/>
      <c r="AQ232" s="97"/>
      <c r="AR232" s="97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  <c r="BH232" s="8"/>
      <c r="BI232" s="8"/>
      <c r="BJ232" s="8"/>
    </row>
    <row r="233" ht="15.75" customHeight="1">
      <c r="C233" s="97"/>
      <c r="D233" s="97"/>
      <c r="E233" s="97"/>
      <c r="F233" s="97"/>
      <c r="G233" s="97"/>
      <c r="H233" s="97"/>
      <c r="I233" s="97"/>
      <c r="J233" s="97"/>
      <c r="K233" s="97"/>
      <c r="L233" s="97"/>
      <c r="M233" s="97"/>
      <c r="N233" s="97"/>
      <c r="O233" s="97"/>
      <c r="P233" s="97"/>
      <c r="Q233" s="97"/>
      <c r="R233" s="97"/>
      <c r="S233" s="97"/>
      <c r="T233" s="97"/>
      <c r="U233" s="97"/>
      <c r="V233" s="97"/>
      <c r="W233" s="97"/>
      <c r="X233" s="97"/>
      <c r="Y233" s="97"/>
      <c r="Z233" s="97"/>
      <c r="AA233" s="97"/>
      <c r="AB233" s="97"/>
      <c r="AC233" s="97"/>
      <c r="AD233" s="97"/>
      <c r="AE233" s="97"/>
      <c r="AF233" s="97"/>
      <c r="AG233" s="97"/>
      <c r="AH233" s="97"/>
      <c r="AI233" s="97"/>
      <c r="AJ233" s="97"/>
      <c r="AK233" s="97"/>
      <c r="AL233" s="97"/>
      <c r="AM233" s="97"/>
      <c r="AN233" s="97"/>
      <c r="AO233" s="97"/>
      <c r="AP233" s="97"/>
      <c r="AQ233" s="97"/>
      <c r="AR233" s="97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</row>
    <row r="234" ht="15.75" customHeight="1">
      <c r="C234" s="97"/>
      <c r="D234" s="97"/>
      <c r="E234" s="97"/>
      <c r="F234" s="97"/>
      <c r="G234" s="97"/>
      <c r="H234" s="97"/>
      <c r="I234" s="97"/>
      <c r="J234" s="97"/>
      <c r="K234" s="97"/>
      <c r="L234" s="97"/>
      <c r="M234" s="97"/>
      <c r="N234" s="97"/>
      <c r="O234" s="97"/>
      <c r="P234" s="97"/>
      <c r="Q234" s="97"/>
      <c r="R234" s="97"/>
      <c r="S234" s="97"/>
      <c r="T234" s="97"/>
      <c r="U234" s="97"/>
      <c r="V234" s="97"/>
      <c r="W234" s="97"/>
      <c r="X234" s="97"/>
      <c r="Y234" s="97"/>
      <c r="Z234" s="97"/>
      <c r="AA234" s="97"/>
      <c r="AB234" s="97"/>
      <c r="AC234" s="97"/>
      <c r="AD234" s="97"/>
      <c r="AE234" s="97"/>
      <c r="AF234" s="97"/>
      <c r="AG234" s="97"/>
      <c r="AH234" s="97"/>
      <c r="AI234" s="97"/>
      <c r="AJ234" s="97"/>
      <c r="AK234" s="97"/>
      <c r="AL234" s="97"/>
      <c r="AM234" s="97"/>
      <c r="AN234" s="97"/>
      <c r="AO234" s="97"/>
      <c r="AP234" s="97"/>
      <c r="AQ234" s="97"/>
      <c r="AR234" s="97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</row>
    <row r="235" ht="15.75" customHeight="1">
      <c r="C235" s="97"/>
      <c r="D235" s="97"/>
      <c r="E235" s="97"/>
      <c r="F235" s="97"/>
      <c r="G235" s="97"/>
      <c r="H235" s="97"/>
      <c r="I235" s="97"/>
      <c r="J235" s="97"/>
      <c r="K235" s="97"/>
      <c r="L235" s="97"/>
      <c r="M235" s="97"/>
      <c r="N235" s="97"/>
      <c r="O235" s="97"/>
      <c r="P235" s="97"/>
      <c r="Q235" s="97"/>
      <c r="R235" s="97"/>
      <c r="S235" s="97"/>
      <c r="T235" s="97"/>
      <c r="U235" s="97"/>
      <c r="V235" s="97"/>
      <c r="W235" s="97"/>
      <c r="X235" s="97"/>
      <c r="Y235" s="97"/>
      <c r="Z235" s="97"/>
      <c r="AA235" s="97"/>
      <c r="AB235" s="97"/>
      <c r="AC235" s="97"/>
      <c r="AD235" s="97"/>
      <c r="AE235" s="97"/>
      <c r="AF235" s="97"/>
      <c r="AG235" s="97"/>
      <c r="AH235" s="97"/>
      <c r="AI235" s="97"/>
      <c r="AJ235" s="97"/>
      <c r="AK235" s="97"/>
      <c r="AL235" s="97"/>
      <c r="AM235" s="97"/>
      <c r="AN235" s="97"/>
      <c r="AO235" s="97"/>
      <c r="AP235" s="97"/>
      <c r="AQ235" s="97"/>
      <c r="AR235" s="97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8"/>
    </row>
    <row r="236" ht="15.75" customHeight="1">
      <c r="C236" s="97"/>
      <c r="D236" s="97"/>
      <c r="E236" s="97"/>
      <c r="F236" s="97"/>
      <c r="G236" s="97"/>
      <c r="H236" s="97"/>
      <c r="I236" s="97"/>
      <c r="J236" s="97"/>
      <c r="K236" s="97"/>
      <c r="L236" s="97"/>
      <c r="M236" s="97"/>
      <c r="N236" s="97"/>
      <c r="O236" s="97"/>
      <c r="P236" s="97"/>
      <c r="Q236" s="97"/>
      <c r="R236" s="97"/>
      <c r="S236" s="97"/>
      <c r="T236" s="97"/>
      <c r="U236" s="97"/>
      <c r="V236" s="97"/>
      <c r="W236" s="97"/>
      <c r="X236" s="97"/>
      <c r="Y236" s="97"/>
      <c r="Z236" s="97"/>
      <c r="AA236" s="97"/>
      <c r="AB236" s="97"/>
      <c r="AC236" s="97"/>
      <c r="AD236" s="97"/>
      <c r="AE236" s="97"/>
      <c r="AF236" s="97"/>
      <c r="AG236" s="97"/>
      <c r="AH236" s="97"/>
      <c r="AI236" s="97"/>
      <c r="AJ236" s="97"/>
      <c r="AK236" s="97"/>
      <c r="AL236" s="97"/>
      <c r="AM236" s="97"/>
      <c r="AN236" s="97"/>
      <c r="AO236" s="97"/>
      <c r="AP236" s="97"/>
      <c r="AQ236" s="97"/>
      <c r="AR236" s="97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8"/>
    </row>
    <row r="237" ht="15.75" customHeight="1">
      <c r="C237" s="97"/>
      <c r="D237" s="97"/>
      <c r="E237" s="97"/>
      <c r="F237" s="97"/>
      <c r="G237" s="97"/>
      <c r="H237" s="97"/>
      <c r="I237" s="97"/>
      <c r="J237" s="97"/>
      <c r="K237" s="97"/>
      <c r="L237" s="97"/>
      <c r="M237" s="97"/>
      <c r="N237" s="97"/>
      <c r="O237" s="97"/>
      <c r="P237" s="97"/>
      <c r="Q237" s="97"/>
      <c r="R237" s="97"/>
      <c r="S237" s="97"/>
      <c r="T237" s="97"/>
      <c r="U237" s="97"/>
      <c r="V237" s="97"/>
      <c r="W237" s="97"/>
      <c r="X237" s="97"/>
      <c r="Y237" s="97"/>
      <c r="Z237" s="97"/>
      <c r="AA237" s="97"/>
      <c r="AB237" s="97"/>
      <c r="AC237" s="97"/>
      <c r="AD237" s="97"/>
      <c r="AE237" s="97"/>
      <c r="AF237" s="97"/>
      <c r="AG237" s="97"/>
      <c r="AH237" s="97"/>
      <c r="AI237" s="97"/>
      <c r="AJ237" s="97"/>
      <c r="AK237" s="97"/>
      <c r="AL237" s="97"/>
      <c r="AM237" s="97"/>
      <c r="AN237" s="97"/>
      <c r="AO237" s="97"/>
      <c r="AP237" s="97"/>
      <c r="AQ237" s="97"/>
      <c r="AR237" s="97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  <c r="BH237" s="8"/>
      <c r="BI237" s="8"/>
      <c r="BJ237" s="8"/>
    </row>
    <row r="238" ht="15.75" customHeight="1">
      <c r="C238" s="97"/>
      <c r="D238" s="97"/>
      <c r="E238" s="97"/>
      <c r="F238" s="97"/>
      <c r="G238" s="97"/>
      <c r="H238" s="97"/>
      <c r="I238" s="97"/>
      <c r="J238" s="97"/>
      <c r="K238" s="97"/>
      <c r="L238" s="97"/>
      <c r="M238" s="97"/>
      <c r="N238" s="97"/>
      <c r="O238" s="97"/>
      <c r="P238" s="97"/>
      <c r="Q238" s="97"/>
      <c r="R238" s="97"/>
      <c r="S238" s="97"/>
      <c r="U238" s="97"/>
      <c r="V238" s="97"/>
      <c r="W238" s="97"/>
      <c r="X238" s="97"/>
      <c r="Y238" s="97"/>
      <c r="Z238" s="97"/>
      <c r="AA238" s="97"/>
      <c r="AB238" s="97"/>
      <c r="AC238" s="97"/>
      <c r="AD238" s="97"/>
      <c r="AE238" s="97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  <c r="BH238" s="8"/>
      <c r="BI238" s="8"/>
      <c r="BJ238" s="8"/>
    </row>
    <row r="239" ht="15.75" customHeight="1">
      <c r="C239" s="97"/>
      <c r="D239" s="97"/>
      <c r="E239" s="97"/>
      <c r="F239" s="97"/>
      <c r="G239" s="97"/>
      <c r="H239" s="97"/>
      <c r="I239" s="97"/>
      <c r="J239" s="97"/>
      <c r="K239" s="97"/>
      <c r="L239" s="97"/>
      <c r="M239" s="97"/>
      <c r="N239" s="97"/>
      <c r="O239" s="97"/>
      <c r="P239" s="97"/>
      <c r="Q239" s="97"/>
      <c r="R239" s="97"/>
      <c r="S239" s="97"/>
      <c r="U239" s="97"/>
      <c r="V239" s="97"/>
      <c r="W239" s="97"/>
      <c r="X239" s="97"/>
      <c r="Y239" s="97"/>
      <c r="Z239" s="97"/>
      <c r="AA239" s="97"/>
      <c r="AB239" s="97"/>
      <c r="AC239" s="97"/>
      <c r="AD239" s="97"/>
      <c r="AE239" s="97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  <c r="BH239" s="8"/>
      <c r="BI239" s="8"/>
      <c r="BJ239" s="8"/>
    </row>
    <row r="240" ht="15.75" customHeight="1">
      <c r="C240" s="97"/>
      <c r="D240" s="97"/>
      <c r="E240" s="97"/>
      <c r="F240" s="97"/>
      <c r="G240" s="97"/>
      <c r="H240" s="97"/>
      <c r="I240" s="97"/>
      <c r="J240" s="97"/>
      <c r="K240" s="97"/>
      <c r="L240" s="97"/>
      <c r="M240" s="97"/>
      <c r="N240" s="97"/>
      <c r="O240" s="97"/>
      <c r="P240" s="97"/>
      <c r="Q240" s="97"/>
      <c r="R240" s="97"/>
      <c r="S240" s="97"/>
      <c r="U240" s="97"/>
      <c r="V240" s="97"/>
      <c r="W240" s="97"/>
      <c r="X240" s="97"/>
      <c r="Y240" s="97"/>
      <c r="Z240" s="97"/>
      <c r="AA240" s="97"/>
      <c r="AB240" s="97"/>
      <c r="AC240" s="97"/>
      <c r="AD240" s="97"/>
      <c r="AE240" s="97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  <c r="BH240" s="8"/>
      <c r="BI240" s="8"/>
      <c r="BJ240" s="8"/>
    </row>
    <row r="241" ht="15.75" customHeight="1">
      <c r="C241" s="97"/>
      <c r="D241" s="97"/>
      <c r="E241" s="97"/>
      <c r="F241" s="97"/>
      <c r="G241" s="97"/>
      <c r="H241" s="97"/>
      <c r="I241" s="97"/>
      <c r="J241" s="97"/>
      <c r="K241" s="97"/>
      <c r="L241" s="97"/>
      <c r="M241" s="97"/>
      <c r="N241" s="97"/>
      <c r="O241" s="97"/>
      <c r="P241" s="97"/>
      <c r="Q241" s="97"/>
      <c r="R241" s="97"/>
      <c r="S241" s="97"/>
      <c r="U241" s="97"/>
      <c r="V241" s="97"/>
      <c r="W241" s="97"/>
      <c r="X241" s="97"/>
      <c r="Y241" s="97"/>
      <c r="Z241" s="97"/>
      <c r="AA241" s="97"/>
      <c r="AB241" s="97"/>
      <c r="AC241" s="97"/>
      <c r="AD241" s="97"/>
      <c r="AE241" s="97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  <c r="BH241" s="8"/>
      <c r="BI241" s="8"/>
      <c r="BJ241" s="8"/>
    </row>
    <row r="242" ht="15.75" customHeight="1">
      <c r="C242" s="97"/>
      <c r="D242" s="97"/>
      <c r="E242" s="97"/>
      <c r="F242" s="97"/>
      <c r="G242" s="97"/>
      <c r="H242" s="97"/>
      <c r="I242" s="97"/>
      <c r="J242" s="97"/>
      <c r="K242" s="97"/>
      <c r="L242" s="97"/>
      <c r="M242" s="97"/>
      <c r="N242" s="97"/>
      <c r="O242" s="97"/>
      <c r="P242" s="97"/>
      <c r="Q242" s="97"/>
      <c r="R242" s="97"/>
      <c r="S242" s="97"/>
      <c r="U242" s="97"/>
      <c r="V242" s="97"/>
      <c r="W242" s="97"/>
      <c r="X242" s="97"/>
      <c r="Y242" s="97"/>
      <c r="Z242" s="97"/>
      <c r="AA242" s="97"/>
      <c r="AB242" s="97"/>
      <c r="AC242" s="97"/>
      <c r="AD242" s="97"/>
      <c r="AE242" s="97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  <c r="BH242" s="8"/>
      <c r="BI242" s="8"/>
      <c r="BJ242" s="8"/>
    </row>
    <row r="243" ht="15.75" customHeight="1">
      <c r="C243" s="97"/>
      <c r="D243" s="97"/>
      <c r="E243" s="97"/>
      <c r="F243" s="97"/>
      <c r="G243" s="97"/>
      <c r="H243" s="97"/>
      <c r="I243" s="97"/>
      <c r="J243" s="97"/>
      <c r="K243" s="97"/>
      <c r="L243" s="97"/>
      <c r="M243" s="97"/>
      <c r="N243" s="97"/>
      <c r="O243" s="97"/>
      <c r="P243" s="97"/>
      <c r="Q243" s="97"/>
      <c r="R243" s="97"/>
      <c r="S243" s="97"/>
      <c r="U243" s="97"/>
      <c r="V243" s="97"/>
      <c r="W243" s="97"/>
      <c r="X243" s="97"/>
      <c r="Y243" s="97"/>
      <c r="Z243" s="97"/>
      <c r="AA243" s="97"/>
      <c r="AB243" s="97"/>
      <c r="AC243" s="97"/>
      <c r="AD243" s="97"/>
      <c r="AE243" s="97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  <c r="BH243" s="8"/>
      <c r="BI243" s="8"/>
      <c r="BJ243" s="8"/>
    </row>
    <row r="244" ht="15.75" customHeight="1">
      <c r="C244" s="97"/>
      <c r="D244" s="97"/>
      <c r="E244" s="97"/>
      <c r="F244" s="97"/>
      <c r="G244" s="97"/>
      <c r="H244" s="97"/>
      <c r="I244" s="97"/>
      <c r="J244" s="97"/>
      <c r="K244" s="97"/>
      <c r="L244" s="97"/>
      <c r="M244" s="97"/>
      <c r="N244" s="97"/>
      <c r="O244" s="97"/>
      <c r="P244" s="97"/>
      <c r="Q244" s="97"/>
      <c r="R244" s="97"/>
      <c r="S244" s="97"/>
      <c r="U244" s="97"/>
      <c r="V244" s="97"/>
      <c r="W244" s="97"/>
      <c r="X244" s="97"/>
      <c r="Y244" s="97"/>
      <c r="Z244" s="97"/>
      <c r="AA244" s="97"/>
      <c r="AB244" s="97"/>
      <c r="AC244" s="97"/>
      <c r="AD244" s="97"/>
      <c r="AE244" s="97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  <c r="BH244" s="8"/>
      <c r="BI244" s="8"/>
      <c r="BJ244" s="8"/>
    </row>
    <row r="245" ht="15.75" customHeight="1">
      <c r="C245" s="97"/>
      <c r="D245" s="97"/>
      <c r="E245" s="97"/>
      <c r="F245" s="97"/>
      <c r="G245" s="97"/>
      <c r="H245" s="97"/>
      <c r="I245" s="97"/>
      <c r="J245" s="97"/>
      <c r="K245" s="97"/>
      <c r="L245" s="97"/>
      <c r="M245" s="97"/>
      <c r="N245" s="97"/>
      <c r="O245" s="97"/>
      <c r="P245" s="97"/>
      <c r="Q245" s="97"/>
      <c r="R245" s="97"/>
      <c r="S245" s="97"/>
      <c r="U245" s="97"/>
      <c r="V245" s="97"/>
      <c r="W245" s="97"/>
      <c r="X245" s="97"/>
      <c r="Y245" s="97"/>
      <c r="Z245" s="97"/>
      <c r="AA245" s="97"/>
      <c r="AB245" s="97"/>
      <c r="AC245" s="97"/>
      <c r="AD245" s="97"/>
      <c r="AE245" s="97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  <c r="BH245" s="8"/>
      <c r="BI245" s="8"/>
      <c r="BJ245" s="8"/>
    </row>
    <row r="246" ht="15.75" customHeight="1">
      <c r="C246" s="97"/>
      <c r="D246" s="97"/>
      <c r="E246" s="97"/>
      <c r="F246" s="97"/>
      <c r="G246" s="97"/>
      <c r="H246" s="97"/>
      <c r="I246" s="97"/>
      <c r="J246" s="97"/>
      <c r="K246" s="97"/>
      <c r="L246" s="97"/>
      <c r="M246" s="97"/>
      <c r="N246" s="97"/>
      <c r="O246" s="97"/>
      <c r="P246" s="97"/>
      <c r="Q246" s="97"/>
      <c r="R246" s="97"/>
      <c r="S246" s="97"/>
      <c r="U246" s="97"/>
      <c r="V246" s="97"/>
      <c r="W246" s="97"/>
      <c r="X246" s="97"/>
      <c r="Y246" s="97"/>
      <c r="Z246" s="97"/>
      <c r="AA246" s="97"/>
      <c r="AB246" s="97"/>
      <c r="AC246" s="97"/>
      <c r="AD246" s="97"/>
      <c r="AE246" s="97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  <c r="BH246" s="8"/>
      <c r="BI246" s="8"/>
      <c r="BJ246" s="8"/>
    </row>
    <row r="247" ht="15.75" customHeight="1">
      <c r="C247" s="97"/>
      <c r="D247" s="97"/>
      <c r="E247" s="97"/>
      <c r="F247" s="97"/>
      <c r="G247" s="97"/>
      <c r="H247" s="97"/>
      <c r="I247" s="97"/>
      <c r="J247" s="97"/>
      <c r="K247" s="97"/>
      <c r="L247" s="97"/>
      <c r="M247" s="97"/>
      <c r="N247" s="97"/>
      <c r="O247" s="97"/>
      <c r="P247" s="97"/>
      <c r="Q247" s="97"/>
      <c r="R247" s="97"/>
      <c r="S247" s="97"/>
      <c r="U247" s="97"/>
      <c r="V247" s="97"/>
      <c r="W247" s="97"/>
      <c r="X247" s="97"/>
      <c r="Y247" s="97"/>
      <c r="Z247" s="97"/>
      <c r="AA247" s="97"/>
      <c r="AB247" s="97"/>
      <c r="AC247" s="97"/>
      <c r="AD247" s="97"/>
      <c r="AE247" s="97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  <c r="BH247" s="8"/>
      <c r="BI247" s="8"/>
      <c r="BJ247" s="8"/>
    </row>
    <row r="248" ht="15.75" customHeight="1">
      <c r="C248" s="97"/>
      <c r="D248" s="97"/>
      <c r="E248" s="97"/>
      <c r="F248" s="97"/>
      <c r="G248" s="97"/>
      <c r="H248" s="97"/>
      <c r="I248" s="97"/>
      <c r="J248" s="97"/>
      <c r="K248" s="97"/>
      <c r="L248" s="97"/>
      <c r="M248" s="97"/>
      <c r="N248" s="97"/>
      <c r="O248" s="97"/>
      <c r="P248" s="97"/>
      <c r="Q248" s="97"/>
      <c r="R248" s="97"/>
      <c r="S248" s="97"/>
      <c r="U248" s="97"/>
      <c r="V248" s="97"/>
      <c r="W248" s="97"/>
      <c r="X248" s="97"/>
      <c r="Y248" s="97"/>
      <c r="Z248" s="97"/>
      <c r="AA248" s="97"/>
      <c r="AB248" s="97"/>
      <c r="AC248" s="97"/>
      <c r="AD248" s="97"/>
      <c r="AE248" s="97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  <c r="BH248" s="8"/>
      <c r="BI248" s="8"/>
      <c r="BJ248" s="8"/>
    </row>
    <row r="249" ht="15.75" customHeight="1">
      <c r="C249" s="97"/>
      <c r="D249" s="97"/>
      <c r="E249" s="97"/>
      <c r="F249" s="97"/>
      <c r="G249" s="97"/>
      <c r="H249" s="97"/>
      <c r="I249" s="97"/>
      <c r="J249" s="97"/>
      <c r="K249" s="97"/>
      <c r="L249" s="97"/>
      <c r="M249" s="97"/>
      <c r="N249" s="97"/>
      <c r="O249" s="97"/>
      <c r="P249" s="97"/>
      <c r="Q249" s="97"/>
      <c r="R249" s="97"/>
      <c r="S249" s="97"/>
      <c r="U249" s="97"/>
      <c r="V249" s="97"/>
      <c r="W249" s="97"/>
      <c r="X249" s="97"/>
      <c r="Y249" s="97"/>
      <c r="Z249" s="97"/>
      <c r="AA249" s="97"/>
      <c r="AB249" s="97"/>
      <c r="AC249" s="97"/>
      <c r="AD249" s="97"/>
      <c r="AE249" s="97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  <c r="BJ249" s="8"/>
    </row>
    <row r="250" ht="15.75" customHeight="1">
      <c r="C250" s="97"/>
      <c r="D250" s="97"/>
      <c r="E250" s="97"/>
      <c r="F250" s="97"/>
      <c r="G250" s="97"/>
      <c r="H250" s="97"/>
      <c r="I250" s="97"/>
      <c r="J250" s="97"/>
      <c r="K250" s="97"/>
      <c r="L250" s="97"/>
      <c r="M250" s="97"/>
      <c r="N250" s="97"/>
      <c r="O250" s="97"/>
      <c r="P250" s="97"/>
      <c r="Q250" s="97"/>
      <c r="R250" s="97"/>
      <c r="S250" s="97"/>
      <c r="U250" s="97"/>
      <c r="V250" s="97"/>
      <c r="W250" s="97"/>
      <c r="X250" s="97"/>
      <c r="Y250" s="97"/>
      <c r="Z250" s="97"/>
      <c r="AA250" s="97"/>
      <c r="AB250" s="97"/>
      <c r="AC250" s="97"/>
      <c r="AD250" s="97"/>
      <c r="AE250" s="97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  <c r="BJ250" s="8"/>
    </row>
    <row r="251" ht="15.75" customHeight="1">
      <c r="C251" s="97"/>
      <c r="D251" s="97"/>
      <c r="E251" s="97"/>
      <c r="F251" s="97"/>
      <c r="G251" s="97"/>
      <c r="H251" s="97"/>
      <c r="I251" s="97"/>
      <c r="J251" s="97"/>
      <c r="K251" s="97"/>
      <c r="L251" s="97"/>
      <c r="M251" s="97"/>
      <c r="N251" s="97"/>
      <c r="O251" s="97"/>
      <c r="P251" s="97"/>
      <c r="Q251" s="97"/>
      <c r="R251" s="97"/>
      <c r="S251" s="97"/>
      <c r="U251" s="97"/>
      <c r="V251" s="97"/>
      <c r="W251" s="97"/>
      <c r="X251" s="97"/>
      <c r="Y251" s="97"/>
      <c r="Z251" s="97"/>
      <c r="AA251" s="97"/>
      <c r="AB251" s="97"/>
      <c r="AC251" s="97"/>
      <c r="AD251" s="97"/>
      <c r="AE251" s="97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8"/>
    </row>
    <row r="252" ht="15.75" customHeight="1">
      <c r="C252" s="97"/>
      <c r="D252" s="97"/>
      <c r="E252" s="97"/>
      <c r="F252" s="97"/>
      <c r="G252" s="97"/>
      <c r="H252" s="97"/>
      <c r="I252" s="97"/>
      <c r="J252" s="97"/>
      <c r="K252" s="97"/>
      <c r="L252" s="97"/>
      <c r="M252" s="97"/>
      <c r="N252" s="97"/>
      <c r="O252" s="97"/>
      <c r="P252" s="97"/>
      <c r="Q252" s="97"/>
      <c r="R252" s="97"/>
      <c r="S252" s="97"/>
      <c r="U252" s="97"/>
      <c r="V252" s="97"/>
      <c r="W252" s="97"/>
      <c r="X252" s="97"/>
      <c r="Y252" s="97"/>
      <c r="Z252" s="97"/>
      <c r="AA252" s="97"/>
      <c r="AB252" s="97"/>
      <c r="AC252" s="97"/>
      <c r="AD252" s="97"/>
      <c r="AE252" s="97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  <c r="BH252" s="8"/>
      <c r="BI252" s="8"/>
      <c r="BJ252" s="8"/>
    </row>
    <row r="253" ht="15.75" customHeight="1">
      <c r="C253" s="97"/>
      <c r="D253" s="97"/>
      <c r="E253" s="97"/>
      <c r="F253" s="97"/>
      <c r="G253" s="97"/>
      <c r="H253" s="97"/>
      <c r="I253" s="97"/>
      <c r="J253" s="97"/>
      <c r="K253" s="97"/>
      <c r="L253" s="97"/>
      <c r="M253" s="97"/>
      <c r="N253" s="97"/>
      <c r="O253" s="97"/>
      <c r="P253" s="97"/>
      <c r="Q253" s="97"/>
      <c r="R253" s="97"/>
      <c r="S253" s="97"/>
      <c r="U253" s="97"/>
      <c r="V253" s="97"/>
      <c r="W253" s="97"/>
      <c r="X253" s="97"/>
      <c r="Y253" s="97"/>
      <c r="Z253" s="97"/>
      <c r="AA253" s="97"/>
      <c r="AB253" s="97"/>
      <c r="AC253" s="97"/>
      <c r="AD253" s="97"/>
      <c r="AE253" s="97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  <c r="BJ253" s="8"/>
    </row>
    <row r="254" ht="15.75" customHeight="1">
      <c r="C254" s="97"/>
      <c r="D254" s="97"/>
      <c r="E254" s="97"/>
      <c r="F254" s="97"/>
      <c r="G254" s="97"/>
      <c r="H254" s="97"/>
      <c r="I254" s="97"/>
      <c r="J254" s="97"/>
      <c r="K254" s="97"/>
      <c r="L254" s="97"/>
      <c r="M254" s="97"/>
      <c r="N254" s="97"/>
      <c r="O254" s="97"/>
      <c r="P254" s="97"/>
      <c r="Q254" s="97"/>
      <c r="R254" s="97"/>
      <c r="S254" s="97"/>
      <c r="U254" s="97"/>
      <c r="V254" s="97"/>
      <c r="W254" s="97"/>
      <c r="X254" s="97"/>
      <c r="Y254" s="97"/>
      <c r="Z254" s="97"/>
      <c r="AA254" s="97"/>
      <c r="AB254" s="97"/>
      <c r="AC254" s="97"/>
      <c r="AD254" s="97"/>
      <c r="AE254" s="97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BI254" s="8"/>
      <c r="BJ254" s="8"/>
    </row>
    <row r="255" ht="15.75" customHeight="1">
      <c r="C255" s="97"/>
      <c r="D255" s="97"/>
      <c r="E255" s="97"/>
      <c r="F255" s="97"/>
      <c r="G255" s="97"/>
      <c r="H255" s="97"/>
      <c r="I255" s="97"/>
      <c r="J255" s="97"/>
      <c r="K255" s="97"/>
      <c r="L255" s="97"/>
      <c r="M255" s="97"/>
      <c r="N255" s="97"/>
      <c r="O255" s="97"/>
      <c r="P255" s="97"/>
      <c r="Q255" s="97"/>
      <c r="R255" s="97"/>
      <c r="S255" s="97"/>
      <c r="U255" s="97"/>
      <c r="V255" s="97"/>
      <c r="W255" s="97"/>
      <c r="X255" s="97"/>
      <c r="Y255" s="97"/>
      <c r="Z255" s="97"/>
      <c r="AA255" s="97"/>
      <c r="AB255" s="97"/>
      <c r="AC255" s="97"/>
      <c r="AD255" s="97"/>
      <c r="AE255" s="97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  <c r="BJ255" s="8"/>
    </row>
    <row r="256" ht="15.75" customHeight="1">
      <c r="C256" s="97"/>
      <c r="D256" s="97"/>
      <c r="E256" s="97"/>
      <c r="F256" s="97"/>
      <c r="G256" s="97"/>
      <c r="H256" s="97"/>
      <c r="I256" s="97"/>
      <c r="J256" s="97"/>
      <c r="K256" s="97"/>
      <c r="L256" s="97"/>
      <c r="M256" s="97"/>
      <c r="N256" s="97"/>
      <c r="O256" s="97"/>
      <c r="P256" s="97"/>
      <c r="Q256" s="97"/>
      <c r="R256" s="97"/>
      <c r="S256" s="97"/>
      <c r="U256" s="97"/>
      <c r="V256" s="97"/>
      <c r="W256" s="97"/>
      <c r="X256" s="97"/>
      <c r="Y256" s="97"/>
      <c r="Z256" s="97"/>
      <c r="AA256" s="97"/>
      <c r="AB256" s="97"/>
      <c r="AC256" s="97"/>
      <c r="AD256" s="97"/>
      <c r="AE256" s="97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H256" s="8"/>
      <c r="BI256" s="8"/>
      <c r="BJ256" s="8"/>
    </row>
    <row r="257" ht="15.75" customHeight="1">
      <c r="C257" s="97"/>
      <c r="D257" s="97"/>
      <c r="E257" s="97"/>
      <c r="F257" s="97"/>
      <c r="G257" s="97"/>
      <c r="H257" s="97"/>
      <c r="I257" s="97"/>
      <c r="J257" s="97"/>
      <c r="K257" s="97"/>
      <c r="L257" s="97"/>
      <c r="M257" s="97"/>
      <c r="N257" s="97"/>
      <c r="O257" s="97"/>
      <c r="P257" s="97"/>
      <c r="Q257" s="97"/>
      <c r="R257" s="97"/>
      <c r="S257" s="97"/>
      <c r="U257" s="97"/>
      <c r="V257" s="97"/>
      <c r="W257" s="97"/>
      <c r="X257" s="97"/>
      <c r="Y257" s="97"/>
      <c r="Z257" s="97"/>
      <c r="AA257" s="97"/>
      <c r="AB257" s="97"/>
      <c r="AC257" s="97"/>
      <c r="AD257" s="97"/>
      <c r="AE257" s="97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  <c r="BI257" s="8"/>
      <c r="BJ257" s="8"/>
    </row>
    <row r="258" ht="15.75" customHeight="1">
      <c r="C258" s="97"/>
      <c r="D258" s="97"/>
      <c r="E258" s="97"/>
      <c r="F258" s="97"/>
      <c r="G258" s="97"/>
      <c r="H258" s="97"/>
      <c r="I258" s="97"/>
      <c r="J258" s="97"/>
      <c r="K258" s="97"/>
      <c r="L258" s="97"/>
      <c r="M258" s="97"/>
      <c r="N258" s="97"/>
      <c r="O258" s="97"/>
      <c r="P258" s="97"/>
      <c r="Q258" s="97"/>
      <c r="R258" s="97"/>
      <c r="S258" s="97"/>
      <c r="U258" s="97"/>
      <c r="V258" s="97"/>
      <c r="W258" s="97"/>
      <c r="X258" s="97"/>
      <c r="Y258" s="97"/>
      <c r="Z258" s="97"/>
      <c r="AA258" s="97"/>
      <c r="AB258" s="97"/>
      <c r="AC258" s="97"/>
      <c r="AD258" s="97"/>
      <c r="AE258" s="97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H258" s="8"/>
      <c r="BI258" s="8"/>
      <c r="BJ258" s="8"/>
    </row>
    <row r="259" ht="15.75" customHeight="1">
      <c r="C259" s="97"/>
      <c r="D259" s="97"/>
      <c r="E259" s="97"/>
      <c r="F259" s="97"/>
      <c r="G259" s="97"/>
      <c r="H259" s="97"/>
      <c r="I259" s="97"/>
      <c r="J259" s="97"/>
      <c r="K259" s="97"/>
      <c r="L259" s="97"/>
      <c r="M259" s="97"/>
      <c r="N259" s="97"/>
      <c r="O259" s="97"/>
      <c r="P259" s="97"/>
      <c r="Q259" s="97"/>
      <c r="R259" s="97"/>
      <c r="S259" s="97"/>
      <c r="U259" s="97"/>
      <c r="V259" s="97"/>
      <c r="W259" s="97"/>
      <c r="X259" s="97"/>
      <c r="Y259" s="97"/>
      <c r="Z259" s="97"/>
      <c r="AA259" s="97"/>
      <c r="AB259" s="97"/>
      <c r="AC259" s="97"/>
      <c r="AD259" s="97"/>
      <c r="AE259" s="97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BI259" s="8"/>
      <c r="BJ259" s="8"/>
    </row>
    <row r="260" ht="15.75" customHeight="1">
      <c r="C260" s="97"/>
      <c r="D260" s="97"/>
      <c r="E260" s="97"/>
      <c r="F260" s="97"/>
      <c r="G260" s="97"/>
      <c r="H260" s="97"/>
      <c r="I260" s="97"/>
      <c r="J260" s="97"/>
      <c r="K260" s="97"/>
      <c r="L260" s="97"/>
      <c r="M260" s="97"/>
      <c r="N260" s="97"/>
      <c r="O260" s="97"/>
      <c r="P260" s="97"/>
      <c r="Q260" s="97"/>
      <c r="R260" s="97"/>
      <c r="S260" s="97"/>
      <c r="U260" s="97"/>
      <c r="V260" s="97"/>
      <c r="W260" s="97"/>
      <c r="X260" s="97"/>
      <c r="Y260" s="97"/>
      <c r="Z260" s="97"/>
      <c r="AA260" s="97"/>
      <c r="AB260" s="97"/>
      <c r="AC260" s="97"/>
      <c r="AD260" s="97"/>
      <c r="AE260" s="97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  <c r="BJ260" s="8"/>
    </row>
    <row r="261" ht="15.75" customHeight="1">
      <c r="C261" s="97"/>
      <c r="D261" s="97"/>
      <c r="E261" s="97"/>
      <c r="F261" s="97"/>
      <c r="G261" s="97"/>
      <c r="H261" s="97"/>
      <c r="I261" s="97"/>
      <c r="J261" s="97"/>
      <c r="K261" s="97"/>
      <c r="L261" s="97"/>
      <c r="M261" s="97"/>
      <c r="N261" s="97"/>
      <c r="O261" s="97"/>
      <c r="P261" s="97"/>
      <c r="Q261" s="97"/>
      <c r="R261" s="97"/>
      <c r="S261" s="97"/>
      <c r="U261" s="97"/>
      <c r="V261" s="97"/>
      <c r="W261" s="97"/>
      <c r="X261" s="97"/>
      <c r="Y261" s="97"/>
      <c r="Z261" s="97"/>
      <c r="AA261" s="97"/>
      <c r="AB261" s="97"/>
      <c r="AC261" s="97"/>
      <c r="AD261" s="97"/>
      <c r="AE261" s="97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  <c r="BJ261" s="8"/>
    </row>
    <row r="262" ht="15.75" customHeight="1">
      <c r="C262" s="97"/>
      <c r="D262" s="97"/>
      <c r="E262" s="97"/>
      <c r="F262" s="97"/>
      <c r="G262" s="97"/>
      <c r="H262" s="97"/>
      <c r="I262" s="97"/>
      <c r="J262" s="97"/>
      <c r="K262" s="97"/>
      <c r="L262" s="97"/>
      <c r="M262" s="97"/>
      <c r="N262" s="97"/>
      <c r="O262" s="97"/>
      <c r="P262" s="97"/>
      <c r="Q262" s="97"/>
      <c r="R262" s="97"/>
      <c r="S262" s="97"/>
      <c r="U262" s="97"/>
      <c r="V262" s="97"/>
      <c r="W262" s="97"/>
      <c r="X262" s="97"/>
      <c r="Y262" s="97"/>
      <c r="Z262" s="97"/>
      <c r="AA262" s="97"/>
      <c r="AB262" s="97"/>
      <c r="AC262" s="97"/>
      <c r="AD262" s="97"/>
      <c r="AE262" s="97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  <c r="BJ262" s="8"/>
    </row>
    <row r="263" ht="15.75" customHeight="1">
      <c r="C263" s="97"/>
      <c r="D263" s="97"/>
      <c r="E263" s="97"/>
      <c r="F263" s="97"/>
      <c r="G263" s="97"/>
      <c r="H263" s="97"/>
      <c r="I263" s="97"/>
      <c r="J263" s="97"/>
      <c r="K263" s="97"/>
      <c r="L263" s="97"/>
      <c r="M263" s="97"/>
      <c r="N263" s="97"/>
      <c r="O263" s="97"/>
      <c r="P263" s="97"/>
      <c r="Q263" s="97"/>
      <c r="R263" s="97"/>
      <c r="S263" s="97"/>
      <c r="T263" s="97"/>
      <c r="U263" s="97"/>
      <c r="V263" s="97"/>
      <c r="W263" s="97"/>
      <c r="X263" s="97"/>
      <c r="Y263" s="97"/>
      <c r="Z263" s="97"/>
      <c r="AA263" s="97"/>
      <c r="AB263" s="97"/>
      <c r="AC263" s="97"/>
      <c r="AD263" s="97"/>
      <c r="AE263" s="97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  <c r="BJ263" s="8"/>
    </row>
    <row r="264" ht="15.75" customHeight="1">
      <c r="C264" s="97"/>
      <c r="D264" s="97"/>
      <c r="E264" s="97"/>
      <c r="F264" s="97"/>
      <c r="G264" s="97"/>
      <c r="H264" s="97"/>
      <c r="I264" s="97"/>
      <c r="J264" s="97"/>
      <c r="K264" s="97"/>
      <c r="L264" s="97"/>
      <c r="M264" s="97"/>
      <c r="N264" s="97"/>
      <c r="O264" s="97"/>
      <c r="P264" s="97"/>
      <c r="Q264" s="97"/>
      <c r="R264" s="97"/>
      <c r="S264" s="97"/>
      <c r="T264" s="97"/>
      <c r="U264" s="97"/>
      <c r="V264" s="97"/>
      <c r="W264" s="97"/>
      <c r="X264" s="97"/>
      <c r="Y264" s="97"/>
      <c r="Z264" s="97"/>
      <c r="AA264" s="97"/>
      <c r="AB264" s="97"/>
      <c r="AC264" s="97"/>
      <c r="AD264" s="97"/>
      <c r="AE264" s="97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  <c r="BJ264" s="8"/>
    </row>
    <row r="265" ht="15.75" customHeight="1">
      <c r="C265" s="97"/>
      <c r="D265" s="97"/>
      <c r="E265" s="97"/>
      <c r="F265" s="97"/>
      <c r="G265" s="97"/>
      <c r="H265" s="97"/>
      <c r="I265" s="97"/>
      <c r="J265" s="97"/>
      <c r="K265" s="97"/>
      <c r="L265" s="97"/>
      <c r="M265" s="97"/>
      <c r="N265" s="97"/>
      <c r="O265" s="97"/>
      <c r="P265" s="97"/>
      <c r="Q265" s="97"/>
      <c r="R265" s="97"/>
      <c r="S265" s="97"/>
      <c r="T265" s="97"/>
      <c r="U265" s="97"/>
      <c r="V265" s="97"/>
      <c r="W265" s="97"/>
      <c r="X265" s="97"/>
      <c r="Y265" s="97"/>
      <c r="Z265" s="97"/>
      <c r="AA265" s="97"/>
      <c r="AB265" s="97"/>
      <c r="AC265" s="97"/>
      <c r="AD265" s="97"/>
      <c r="AE265" s="97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  <c r="BJ265" s="8"/>
    </row>
    <row r="266" ht="15.75" customHeight="1">
      <c r="C266" s="97"/>
      <c r="D266" s="97"/>
      <c r="E266" s="97"/>
      <c r="F266" s="97"/>
      <c r="G266" s="97"/>
      <c r="H266" s="97"/>
      <c r="I266" s="97"/>
      <c r="J266" s="97"/>
      <c r="K266" s="97"/>
      <c r="L266" s="97"/>
      <c r="M266" s="97"/>
      <c r="N266" s="97"/>
      <c r="O266" s="97"/>
      <c r="P266" s="97"/>
      <c r="Q266" s="97"/>
      <c r="R266" s="97"/>
      <c r="S266" s="97"/>
      <c r="T266" s="97"/>
      <c r="U266" s="97"/>
      <c r="V266" s="97"/>
      <c r="W266" s="97"/>
      <c r="X266" s="97"/>
      <c r="Y266" s="97"/>
      <c r="Z266" s="97"/>
      <c r="AA266" s="97"/>
      <c r="AB266" s="97"/>
      <c r="AC266" s="97"/>
      <c r="AD266" s="97"/>
      <c r="AE266" s="97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  <c r="BJ266" s="8"/>
    </row>
    <row r="267" ht="15.75" customHeight="1">
      <c r="C267" s="97"/>
      <c r="D267" s="97"/>
      <c r="E267" s="97"/>
      <c r="F267" s="97"/>
      <c r="G267" s="97"/>
      <c r="H267" s="97"/>
      <c r="I267" s="97"/>
      <c r="J267" s="97"/>
      <c r="K267" s="97"/>
      <c r="L267" s="97"/>
      <c r="M267" s="97"/>
      <c r="N267" s="97"/>
      <c r="O267" s="97"/>
      <c r="P267" s="97"/>
      <c r="Q267" s="97"/>
      <c r="R267" s="97"/>
      <c r="S267" s="97"/>
      <c r="T267" s="97"/>
      <c r="U267" s="97"/>
      <c r="V267" s="97"/>
      <c r="W267" s="97"/>
      <c r="X267" s="97"/>
      <c r="Y267" s="97"/>
      <c r="Z267" s="97"/>
      <c r="AA267" s="97"/>
      <c r="AB267" s="97"/>
      <c r="AC267" s="97"/>
      <c r="AD267" s="97"/>
      <c r="AE267" s="97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  <c r="BJ267" s="8"/>
    </row>
    <row r="268" ht="15.75" customHeight="1">
      <c r="C268" s="97"/>
      <c r="D268" s="97"/>
      <c r="E268" s="97"/>
      <c r="F268" s="97"/>
      <c r="G268" s="97"/>
      <c r="H268" s="97"/>
      <c r="I268" s="97"/>
      <c r="J268" s="97"/>
      <c r="K268" s="97"/>
      <c r="L268" s="97"/>
      <c r="M268" s="97"/>
      <c r="N268" s="97"/>
      <c r="O268" s="97"/>
      <c r="P268" s="97"/>
      <c r="Q268" s="97"/>
      <c r="R268" s="97"/>
      <c r="S268" s="97"/>
      <c r="T268" s="97"/>
      <c r="U268" s="97"/>
      <c r="V268" s="97"/>
      <c r="W268" s="97"/>
      <c r="X268" s="97"/>
      <c r="Y268" s="97"/>
      <c r="Z268" s="97"/>
      <c r="AA268" s="97"/>
      <c r="AB268" s="97"/>
      <c r="AC268" s="97"/>
      <c r="AD268" s="97"/>
      <c r="AE268" s="97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  <c r="BJ268" s="8"/>
    </row>
    <row r="269" ht="15.75" customHeight="1">
      <c r="C269" s="97"/>
      <c r="D269" s="97"/>
      <c r="E269" s="97"/>
      <c r="F269" s="97"/>
      <c r="G269" s="97"/>
      <c r="H269" s="97"/>
      <c r="I269" s="97"/>
      <c r="J269" s="97"/>
      <c r="K269" s="97"/>
      <c r="L269" s="97"/>
      <c r="M269" s="97"/>
      <c r="N269" s="97"/>
      <c r="O269" s="97"/>
      <c r="P269" s="97"/>
      <c r="Q269" s="97"/>
      <c r="R269" s="97"/>
      <c r="S269" s="97"/>
      <c r="T269" s="97"/>
      <c r="U269" s="97"/>
      <c r="V269" s="97"/>
      <c r="W269" s="97"/>
      <c r="X269" s="97"/>
      <c r="Y269" s="97"/>
      <c r="Z269" s="97"/>
      <c r="AA269" s="97"/>
      <c r="AB269" s="97"/>
      <c r="AC269" s="97"/>
      <c r="AD269" s="97"/>
      <c r="AE269" s="97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  <c r="BJ269" s="8"/>
    </row>
    <row r="270" ht="15.75" customHeight="1">
      <c r="C270" s="97"/>
      <c r="D270" s="97"/>
      <c r="E270" s="97"/>
      <c r="F270" s="97"/>
      <c r="G270" s="97"/>
      <c r="H270" s="97"/>
      <c r="I270" s="97"/>
      <c r="J270" s="97"/>
      <c r="K270" s="97"/>
      <c r="L270" s="97"/>
      <c r="M270" s="97"/>
      <c r="N270" s="97"/>
      <c r="O270" s="97"/>
      <c r="P270" s="97"/>
      <c r="Q270" s="97"/>
      <c r="R270" s="97"/>
      <c r="S270" s="97"/>
      <c r="T270" s="97"/>
      <c r="U270" s="97"/>
      <c r="V270" s="97"/>
      <c r="W270" s="97"/>
      <c r="X270" s="97"/>
      <c r="Y270" s="97"/>
      <c r="Z270" s="97"/>
      <c r="AA270" s="97"/>
      <c r="AB270" s="97"/>
      <c r="AC270" s="97"/>
      <c r="AD270" s="97"/>
      <c r="AE270" s="97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  <c r="BJ270" s="8"/>
    </row>
    <row r="271" ht="15.75" customHeight="1">
      <c r="C271" s="97"/>
      <c r="D271" s="97"/>
      <c r="E271" s="97"/>
      <c r="F271" s="97"/>
      <c r="G271" s="97"/>
      <c r="H271" s="97"/>
      <c r="I271" s="97"/>
      <c r="J271" s="97"/>
      <c r="K271" s="97"/>
      <c r="L271" s="97"/>
      <c r="M271" s="97"/>
      <c r="N271" s="97"/>
      <c r="O271" s="97"/>
      <c r="P271" s="97"/>
      <c r="Q271" s="97"/>
      <c r="R271" s="97"/>
      <c r="S271" s="97"/>
      <c r="T271" s="97"/>
      <c r="U271" s="97"/>
      <c r="V271" s="97"/>
      <c r="W271" s="97"/>
      <c r="X271" s="97"/>
      <c r="Y271" s="97"/>
      <c r="Z271" s="97"/>
      <c r="AA271" s="97"/>
      <c r="AB271" s="97"/>
      <c r="AC271" s="97"/>
      <c r="AD271" s="97"/>
      <c r="AE271" s="97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  <c r="BJ271" s="8"/>
    </row>
    <row r="272" ht="15.75" customHeight="1">
      <c r="C272" s="97"/>
      <c r="D272" s="97"/>
      <c r="E272" s="97"/>
      <c r="F272" s="97"/>
      <c r="G272" s="97"/>
      <c r="H272" s="97"/>
      <c r="I272" s="97"/>
      <c r="J272" s="97"/>
      <c r="K272" s="97"/>
      <c r="L272" s="97"/>
      <c r="M272" s="97"/>
      <c r="N272" s="97"/>
      <c r="O272" s="97"/>
      <c r="P272" s="97"/>
      <c r="Q272" s="97"/>
      <c r="R272" s="97"/>
      <c r="S272" s="97"/>
      <c r="T272" s="97"/>
      <c r="U272" s="97"/>
      <c r="V272" s="97"/>
      <c r="W272" s="97"/>
      <c r="X272" s="97"/>
      <c r="Y272" s="97"/>
      <c r="Z272" s="97"/>
      <c r="AA272" s="97"/>
      <c r="AB272" s="97"/>
      <c r="AC272" s="97"/>
      <c r="AD272" s="97"/>
      <c r="AE272" s="97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  <c r="BJ272" s="8"/>
    </row>
    <row r="273" ht="15.75" customHeight="1">
      <c r="C273" s="97"/>
      <c r="D273" s="97"/>
      <c r="E273" s="97"/>
      <c r="F273" s="97"/>
      <c r="G273" s="97"/>
      <c r="H273" s="97"/>
      <c r="I273" s="97"/>
      <c r="J273" s="97"/>
      <c r="K273" s="97"/>
      <c r="L273" s="97"/>
      <c r="M273" s="97"/>
      <c r="N273" s="97"/>
      <c r="O273" s="97"/>
      <c r="P273" s="97"/>
      <c r="Q273" s="97"/>
      <c r="R273" s="97"/>
      <c r="S273" s="97"/>
      <c r="T273" s="97"/>
      <c r="U273" s="97"/>
      <c r="V273" s="97"/>
      <c r="W273" s="97"/>
      <c r="X273" s="97"/>
      <c r="Y273" s="97"/>
      <c r="Z273" s="97"/>
      <c r="AA273" s="97"/>
      <c r="AB273" s="97"/>
      <c r="AC273" s="97"/>
      <c r="AD273" s="97"/>
      <c r="AE273" s="97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  <c r="BJ273" s="8"/>
    </row>
    <row r="274" ht="15.75" customHeight="1">
      <c r="C274" s="97"/>
      <c r="D274" s="97"/>
      <c r="E274" s="97"/>
      <c r="F274" s="97"/>
      <c r="G274" s="97"/>
      <c r="H274" s="97"/>
      <c r="I274" s="97"/>
      <c r="J274" s="97"/>
      <c r="K274" s="97"/>
      <c r="L274" s="97"/>
      <c r="M274" s="97"/>
      <c r="N274" s="97"/>
      <c r="O274" s="97"/>
      <c r="P274" s="97"/>
      <c r="Q274" s="97"/>
      <c r="R274" s="97"/>
      <c r="S274" s="97"/>
      <c r="T274" s="97"/>
      <c r="U274" s="97"/>
      <c r="V274" s="97"/>
      <c r="W274" s="97"/>
      <c r="X274" s="97"/>
      <c r="Y274" s="97"/>
      <c r="Z274" s="97"/>
      <c r="AA274" s="97"/>
      <c r="AB274" s="97"/>
      <c r="AC274" s="97"/>
      <c r="AD274" s="97"/>
      <c r="AE274" s="97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  <c r="BJ274" s="8"/>
    </row>
    <row r="275" ht="15.75" customHeight="1">
      <c r="C275" s="97"/>
      <c r="D275" s="97"/>
      <c r="E275" s="97"/>
      <c r="F275" s="97"/>
      <c r="G275" s="97"/>
      <c r="H275" s="97"/>
      <c r="I275" s="97"/>
      <c r="J275" s="97"/>
      <c r="K275" s="97"/>
      <c r="L275" s="97"/>
      <c r="M275" s="97"/>
      <c r="N275" s="97"/>
      <c r="O275" s="97"/>
      <c r="P275" s="97"/>
      <c r="Q275" s="97"/>
      <c r="R275" s="97"/>
      <c r="S275" s="97"/>
      <c r="T275" s="97"/>
      <c r="U275" s="97"/>
      <c r="V275" s="97"/>
      <c r="W275" s="97"/>
      <c r="X275" s="97"/>
      <c r="Y275" s="97"/>
      <c r="Z275" s="97"/>
      <c r="AA275" s="97"/>
      <c r="AB275" s="97"/>
      <c r="AC275" s="97"/>
      <c r="AD275" s="97"/>
      <c r="AE275" s="97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  <c r="BJ275" s="8"/>
    </row>
    <row r="276" ht="15.75" customHeight="1">
      <c r="C276" s="97"/>
      <c r="D276" s="97"/>
      <c r="E276" s="97"/>
      <c r="F276" s="97"/>
      <c r="G276" s="97"/>
      <c r="H276" s="97"/>
      <c r="I276" s="97"/>
      <c r="J276" s="97"/>
      <c r="K276" s="97"/>
      <c r="L276" s="97"/>
      <c r="M276" s="97"/>
      <c r="N276" s="97"/>
      <c r="O276" s="97"/>
      <c r="P276" s="97"/>
      <c r="Q276" s="97"/>
      <c r="R276" s="97"/>
      <c r="S276" s="97"/>
      <c r="T276" s="97"/>
      <c r="U276" s="97"/>
      <c r="V276" s="97"/>
      <c r="W276" s="97"/>
      <c r="X276" s="97"/>
      <c r="Y276" s="97"/>
      <c r="Z276" s="97"/>
      <c r="AA276" s="97"/>
      <c r="AB276" s="97"/>
      <c r="AC276" s="97"/>
      <c r="AD276" s="97"/>
      <c r="AE276" s="97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  <c r="BJ276" s="8"/>
    </row>
    <row r="277" ht="15.75" customHeight="1">
      <c r="C277" s="97"/>
      <c r="D277" s="97"/>
      <c r="E277" s="97"/>
      <c r="F277" s="97"/>
      <c r="G277" s="97"/>
      <c r="H277" s="97"/>
      <c r="I277" s="97"/>
      <c r="J277" s="97"/>
      <c r="K277" s="97"/>
      <c r="L277" s="97"/>
      <c r="M277" s="97"/>
      <c r="N277" s="97"/>
      <c r="O277" s="97"/>
      <c r="P277" s="97"/>
      <c r="Q277" s="97"/>
      <c r="R277" s="97"/>
      <c r="S277" s="97"/>
      <c r="T277" s="97"/>
      <c r="U277" s="97"/>
      <c r="V277" s="97"/>
      <c r="W277" s="97"/>
      <c r="X277" s="97"/>
      <c r="Y277" s="97"/>
      <c r="Z277" s="97"/>
      <c r="AA277" s="97"/>
      <c r="AB277" s="97"/>
      <c r="AC277" s="97"/>
      <c r="AD277" s="97"/>
      <c r="AE277" s="97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  <c r="BJ277" s="8"/>
    </row>
    <row r="278" ht="15.75" customHeight="1">
      <c r="C278" s="97"/>
      <c r="D278" s="97"/>
      <c r="E278" s="97"/>
      <c r="F278" s="97"/>
      <c r="G278" s="97"/>
      <c r="H278" s="97"/>
      <c r="I278" s="97"/>
      <c r="J278" s="97"/>
      <c r="K278" s="97"/>
      <c r="L278" s="97"/>
      <c r="M278" s="97"/>
      <c r="N278" s="97"/>
      <c r="O278" s="97"/>
      <c r="P278" s="97"/>
      <c r="Q278" s="97"/>
      <c r="R278" s="97"/>
      <c r="S278" s="97"/>
      <c r="T278" s="97"/>
      <c r="U278" s="97"/>
      <c r="V278" s="97"/>
      <c r="W278" s="97"/>
      <c r="X278" s="97"/>
      <c r="Y278" s="97"/>
      <c r="Z278" s="97"/>
      <c r="AA278" s="97"/>
      <c r="AB278" s="97"/>
      <c r="AC278" s="97"/>
      <c r="AD278" s="97"/>
      <c r="AE278" s="97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  <c r="BJ278" s="8"/>
    </row>
    <row r="279" ht="15.75" customHeight="1">
      <c r="C279" s="97"/>
      <c r="D279" s="97"/>
      <c r="E279" s="97"/>
      <c r="F279" s="97"/>
      <c r="G279" s="97"/>
      <c r="H279" s="97"/>
      <c r="I279" s="97"/>
      <c r="J279" s="97"/>
      <c r="K279" s="97"/>
      <c r="L279" s="97"/>
      <c r="M279" s="97"/>
      <c r="N279" s="97"/>
      <c r="O279" s="97"/>
      <c r="P279" s="97"/>
      <c r="Q279" s="97"/>
      <c r="R279" s="97"/>
      <c r="S279" s="97"/>
      <c r="T279" s="97"/>
      <c r="U279" s="97"/>
      <c r="V279" s="97"/>
      <c r="W279" s="97"/>
      <c r="X279" s="97"/>
      <c r="Y279" s="97"/>
      <c r="Z279" s="97"/>
      <c r="AA279" s="97"/>
      <c r="AB279" s="97"/>
      <c r="AC279" s="97"/>
      <c r="AD279" s="97"/>
      <c r="AE279" s="97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  <c r="BJ279" s="8"/>
    </row>
    <row r="280" ht="15.75" customHeight="1">
      <c r="C280" s="97"/>
      <c r="D280" s="97"/>
      <c r="E280" s="97"/>
      <c r="F280" s="97"/>
      <c r="G280" s="97"/>
      <c r="H280" s="97"/>
      <c r="I280" s="97"/>
      <c r="J280" s="97"/>
      <c r="K280" s="97"/>
      <c r="L280" s="97"/>
      <c r="M280" s="97"/>
      <c r="N280" s="97"/>
      <c r="O280" s="97"/>
      <c r="P280" s="97"/>
      <c r="Q280" s="97"/>
      <c r="R280" s="97"/>
      <c r="S280" s="97"/>
      <c r="T280" s="97"/>
      <c r="U280" s="97"/>
      <c r="V280" s="97"/>
      <c r="W280" s="97"/>
      <c r="X280" s="97"/>
      <c r="Y280" s="97"/>
      <c r="Z280" s="97"/>
      <c r="AA280" s="97"/>
      <c r="AB280" s="97"/>
      <c r="AC280" s="97"/>
      <c r="AD280" s="97"/>
      <c r="AE280" s="97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  <c r="BJ280" s="8"/>
    </row>
    <row r="281" ht="15.75" customHeight="1">
      <c r="C281" s="97"/>
      <c r="D281" s="97"/>
      <c r="E281" s="97"/>
      <c r="F281" s="97"/>
      <c r="G281" s="97"/>
      <c r="H281" s="97"/>
      <c r="I281" s="97"/>
      <c r="J281" s="97"/>
      <c r="K281" s="97"/>
      <c r="L281" s="97"/>
      <c r="M281" s="97"/>
      <c r="N281" s="97"/>
      <c r="O281" s="97"/>
      <c r="P281" s="97"/>
      <c r="Q281" s="97"/>
      <c r="R281" s="97"/>
      <c r="S281" s="97"/>
      <c r="T281" s="97"/>
      <c r="U281" s="97"/>
      <c r="V281" s="97"/>
      <c r="W281" s="97"/>
      <c r="X281" s="97"/>
      <c r="Y281" s="97"/>
      <c r="Z281" s="97"/>
      <c r="AA281" s="97"/>
      <c r="AB281" s="97"/>
      <c r="AC281" s="97"/>
      <c r="AD281" s="97"/>
      <c r="AE281" s="97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  <c r="BJ281" s="8"/>
    </row>
    <row r="282" ht="15.75" customHeight="1">
      <c r="C282" s="97"/>
      <c r="D282" s="97"/>
      <c r="E282" s="97"/>
      <c r="F282" s="97"/>
      <c r="G282" s="97"/>
      <c r="H282" s="97"/>
      <c r="I282" s="97"/>
      <c r="J282" s="97"/>
      <c r="K282" s="97"/>
      <c r="L282" s="97"/>
      <c r="M282" s="97"/>
      <c r="N282" s="97"/>
      <c r="O282" s="97"/>
      <c r="P282" s="97"/>
      <c r="Q282" s="97"/>
      <c r="R282" s="97"/>
      <c r="S282" s="97"/>
      <c r="T282" s="97"/>
      <c r="U282" s="97"/>
      <c r="V282" s="97"/>
      <c r="W282" s="97"/>
      <c r="X282" s="97"/>
      <c r="Y282" s="97"/>
      <c r="Z282" s="97"/>
      <c r="AA282" s="97"/>
      <c r="AB282" s="97"/>
      <c r="AC282" s="97"/>
      <c r="AD282" s="97"/>
      <c r="AE282" s="97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  <c r="BJ282" s="8"/>
    </row>
    <row r="283" ht="15.75" customHeight="1">
      <c r="C283" s="97"/>
      <c r="D283" s="97"/>
      <c r="E283" s="97"/>
      <c r="F283" s="97"/>
      <c r="G283" s="97"/>
      <c r="H283" s="97"/>
      <c r="I283" s="97"/>
      <c r="J283" s="97"/>
      <c r="K283" s="97"/>
      <c r="L283" s="97"/>
      <c r="M283" s="97"/>
      <c r="N283" s="97"/>
      <c r="O283" s="97"/>
      <c r="P283" s="97"/>
      <c r="Q283" s="97"/>
      <c r="R283" s="97"/>
      <c r="S283" s="97"/>
      <c r="T283" s="97"/>
      <c r="U283" s="97"/>
      <c r="V283" s="97"/>
      <c r="W283" s="97"/>
      <c r="X283" s="97"/>
      <c r="Y283" s="97"/>
      <c r="Z283" s="97"/>
      <c r="AA283" s="97"/>
      <c r="AB283" s="97"/>
      <c r="AC283" s="97"/>
      <c r="AD283" s="97"/>
      <c r="AE283" s="97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  <c r="BJ283" s="8"/>
    </row>
    <row r="284" ht="15.75" customHeight="1">
      <c r="C284" s="97"/>
      <c r="D284" s="97"/>
      <c r="E284" s="97"/>
      <c r="F284" s="97"/>
      <c r="G284" s="97"/>
      <c r="H284" s="97"/>
      <c r="I284" s="97"/>
      <c r="J284" s="97"/>
      <c r="K284" s="97"/>
      <c r="L284" s="97"/>
      <c r="M284" s="97"/>
      <c r="N284" s="97"/>
      <c r="O284" s="97"/>
      <c r="P284" s="97"/>
      <c r="Q284" s="97"/>
      <c r="R284" s="97"/>
      <c r="S284" s="97"/>
      <c r="T284" s="97"/>
      <c r="U284" s="97"/>
      <c r="V284" s="97"/>
      <c r="W284" s="97"/>
      <c r="X284" s="97"/>
      <c r="Y284" s="97"/>
      <c r="Z284" s="97"/>
      <c r="AA284" s="97"/>
      <c r="AB284" s="97"/>
      <c r="AC284" s="97"/>
      <c r="AD284" s="97"/>
      <c r="AE284" s="97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  <c r="BJ284" s="8"/>
    </row>
    <row r="285" ht="15.75" customHeight="1">
      <c r="C285" s="97"/>
      <c r="D285" s="97"/>
      <c r="E285" s="97"/>
      <c r="F285" s="97"/>
      <c r="G285" s="97"/>
      <c r="H285" s="97"/>
      <c r="I285" s="97"/>
      <c r="J285" s="97"/>
      <c r="K285" s="97"/>
      <c r="L285" s="97"/>
      <c r="M285" s="97"/>
      <c r="N285" s="97"/>
      <c r="O285" s="97"/>
      <c r="P285" s="97"/>
      <c r="Q285" s="97"/>
      <c r="R285" s="97"/>
      <c r="S285" s="97"/>
      <c r="T285" s="97"/>
      <c r="U285" s="97"/>
      <c r="V285" s="97"/>
      <c r="W285" s="97"/>
      <c r="X285" s="97"/>
      <c r="Y285" s="97"/>
      <c r="Z285" s="97"/>
      <c r="AA285" s="97"/>
      <c r="AB285" s="97"/>
      <c r="AC285" s="97"/>
      <c r="AD285" s="97"/>
      <c r="AE285" s="97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  <c r="BJ285" s="8"/>
    </row>
    <row r="286" ht="15.75" customHeight="1">
      <c r="C286" s="97"/>
      <c r="D286" s="97"/>
      <c r="E286" s="97"/>
      <c r="F286" s="97"/>
      <c r="G286" s="97"/>
      <c r="H286" s="97"/>
      <c r="I286" s="97"/>
      <c r="J286" s="97"/>
      <c r="K286" s="97"/>
      <c r="L286" s="97"/>
      <c r="M286" s="97"/>
      <c r="N286" s="97"/>
      <c r="O286" s="97"/>
      <c r="P286" s="97"/>
      <c r="Q286" s="97"/>
      <c r="R286" s="97"/>
      <c r="S286" s="97"/>
      <c r="T286" s="97"/>
      <c r="U286" s="97"/>
      <c r="V286" s="97"/>
      <c r="W286" s="97"/>
      <c r="X286" s="97"/>
      <c r="Y286" s="97"/>
      <c r="Z286" s="97"/>
      <c r="AA286" s="97"/>
      <c r="AB286" s="97"/>
      <c r="AC286" s="97"/>
      <c r="AD286" s="97"/>
      <c r="AE286" s="97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  <c r="BJ286" s="8"/>
    </row>
    <row r="287" ht="15.75" customHeight="1">
      <c r="C287" s="97"/>
      <c r="D287" s="97"/>
      <c r="E287" s="97"/>
      <c r="F287" s="97"/>
      <c r="G287" s="97"/>
      <c r="H287" s="97"/>
      <c r="I287" s="97"/>
      <c r="J287" s="97"/>
      <c r="K287" s="97"/>
      <c r="L287" s="97"/>
      <c r="M287" s="97"/>
      <c r="N287" s="97"/>
      <c r="O287" s="97"/>
      <c r="P287" s="97"/>
      <c r="Q287" s="97"/>
      <c r="R287" s="97"/>
      <c r="S287" s="97"/>
      <c r="T287" s="97"/>
      <c r="U287" s="97"/>
      <c r="V287" s="97"/>
      <c r="W287" s="97"/>
      <c r="X287" s="97"/>
      <c r="Y287" s="97"/>
      <c r="Z287" s="97"/>
      <c r="AA287" s="97"/>
      <c r="AB287" s="97"/>
      <c r="AC287" s="97"/>
      <c r="AD287" s="97"/>
      <c r="AE287" s="97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  <c r="BJ287" s="8"/>
    </row>
    <row r="288" ht="15.75" customHeight="1">
      <c r="C288" s="97"/>
      <c r="D288" s="97"/>
      <c r="E288" s="97"/>
      <c r="F288" s="97"/>
      <c r="G288" s="97"/>
      <c r="H288" s="97"/>
      <c r="I288" s="97"/>
      <c r="J288" s="97"/>
      <c r="K288" s="97"/>
      <c r="L288" s="97"/>
      <c r="M288" s="97"/>
      <c r="N288" s="97"/>
      <c r="O288" s="97"/>
      <c r="P288" s="97"/>
      <c r="Q288" s="97"/>
      <c r="R288" s="97"/>
      <c r="S288" s="97"/>
      <c r="T288" s="97"/>
      <c r="U288" s="97"/>
      <c r="V288" s="97"/>
      <c r="W288" s="97"/>
      <c r="X288" s="97"/>
      <c r="Y288" s="97"/>
      <c r="Z288" s="97"/>
      <c r="AA288" s="97"/>
      <c r="AB288" s="97"/>
      <c r="AC288" s="97"/>
      <c r="AD288" s="97"/>
      <c r="AE288" s="97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  <c r="BJ288" s="8"/>
    </row>
    <row r="289" ht="15.75" customHeight="1">
      <c r="C289" s="97"/>
      <c r="D289" s="97"/>
      <c r="E289" s="97"/>
      <c r="F289" s="97"/>
      <c r="G289" s="97"/>
      <c r="H289" s="97"/>
      <c r="I289" s="97"/>
      <c r="J289" s="97"/>
      <c r="K289" s="97"/>
      <c r="L289" s="97"/>
      <c r="M289" s="97"/>
      <c r="N289" s="97"/>
      <c r="O289" s="97"/>
      <c r="P289" s="97"/>
      <c r="Q289" s="97"/>
      <c r="R289" s="97"/>
      <c r="S289" s="97"/>
      <c r="T289" s="97"/>
      <c r="U289" s="97"/>
      <c r="V289" s="97"/>
      <c r="W289" s="97"/>
      <c r="X289" s="97"/>
      <c r="Y289" s="97"/>
      <c r="Z289" s="97"/>
      <c r="AA289" s="97"/>
      <c r="AB289" s="97"/>
      <c r="AC289" s="97"/>
      <c r="AD289" s="97"/>
      <c r="AE289" s="97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  <c r="BJ289" s="8"/>
    </row>
    <row r="290" ht="15.75" customHeight="1">
      <c r="C290" s="97"/>
      <c r="D290" s="97"/>
      <c r="E290" s="97"/>
      <c r="F290" s="97"/>
      <c r="G290" s="97"/>
      <c r="H290" s="97"/>
      <c r="I290" s="97"/>
      <c r="J290" s="97"/>
      <c r="K290" s="97"/>
      <c r="L290" s="97"/>
      <c r="M290" s="97"/>
      <c r="N290" s="97"/>
      <c r="O290" s="97"/>
      <c r="P290" s="97"/>
      <c r="Q290" s="97"/>
      <c r="R290" s="97"/>
      <c r="S290" s="97"/>
      <c r="T290" s="97"/>
      <c r="U290" s="97"/>
      <c r="V290" s="97"/>
      <c r="W290" s="97"/>
      <c r="X290" s="97"/>
      <c r="Y290" s="97"/>
      <c r="Z290" s="97"/>
      <c r="AA290" s="97"/>
      <c r="AB290" s="97"/>
      <c r="AC290" s="97"/>
      <c r="AD290" s="97"/>
      <c r="AE290" s="97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  <c r="BJ290" s="8"/>
    </row>
    <row r="291" ht="15.75" customHeight="1">
      <c r="C291" s="97"/>
      <c r="D291" s="97"/>
      <c r="E291" s="97"/>
      <c r="F291" s="97"/>
      <c r="G291" s="97"/>
      <c r="H291" s="97"/>
      <c r="I291" s="97"/>
      <c r="J291" s="97"/>
      <c r="K291" s="97"/>
      <c r="L291" s="97"/>
      <c r="M291" s="97"/>
      <c r="N291" s="97"/>
      <c r="O291" s="97"/>
      <c r="P291" s="97"/>
      <c r="Q291" s="97"/>
      <c r="R291" s="97"/>
      <c r="S291" s="97"/>
      <c r="T291" s="97"/>
      <c r="U291" s="97"/>
      <c r="V291" s="97"/>
      <c r="W291" s="97"/>
      <c r="X291" s="97"/>
      <c r="Y291" s="97"/>
      <c r="Z291" s="97"/>
      <c r="AA291" s="97"/>
      <c r="AB291" s="97"/>
      <c r="AC291" s="97"/>
      <c r="AD291" s="97"/>
      <c r="AE291" s="97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BI291" s="8"/>
      <c r="BJ291" s="8"/>
    </row>
    <row r="292" ht="15.75" customHeight="1">
      <c r="C292" s="97"/>
      <c r="D292" s="97"/>
      <c r="E292" s="97"/>
      <c r="F292" s="97"/>
      <c r="G292" s="97"/>
      <c r="H292" s="97"/>
      <c r="I292" s="97"/>
      <c r="J292" s="97"/>
      <c r="K292" s="97"/>
      <c r="L292" s="97"/>
      <c r="M292" s="97"/>
      <c r="N292" s="97"/>
      <c r="O292" s="97"/>
      <c r="P292" s="97"/>
      <c r="Q292" s="97"/>
      <c r="R292" s="97"/>
      <c r="S292" s="97"/>
      <c r="T292" s="97"/>
      <c r="U292" s="97"/>
      <c r="V292" s="97"/>
      <c r="W292" s="97"/>
      <c r="X292" s="97"/>
      <c r="Y292" s="97"/>
      <c r="Z292" s="97"/>
      <c r="AA292" s="97"/>
      <c r="AB292" s="97"/>
      <c r="AC292" s="97"/>
      <c r="AD292" s="97"/>
      <c r="AE292" s="97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  <c r="BH292" s="8"/>
      <c r="BI292" s="8"/>
      <c r="BJ292" s="8"/>
    </row>
    <row r="293" ht="15.75" customHeight="1">
      <c r="C293" s="97"/>
      <c r="D293" s="97"/>
      <c r="E293" s="97"/>
      <c r="F293" s="97"/>
      <c r="G293" s="97"/>
      <c r="H293" s="97"/>
      <c r="I293" s="97"/>
      <c r="J293" s="97"/>
      <c r="K293" s="97"/>
      <c r="L293" s="97"/>
      <c r="M293" s="97"/>
      <c r="N293" s="97"/>
      <c r="O293" s="97"/>
      <c r="P293" s="97"/>
      <c r="Q293" s="97"/>
      <c r="R293" s="97"/>
      <c r="S293" s="97"/>
      <c r="T293" s="97"/>
      <c r="U293" s="97"/>
      <c r="V293" s="97"/>
      <c r="W293" s="97"/>
      <c r="X293" s="97"/>
      <c r="Y293" s="97"/>
      <c r="Z293" s="97"/>
      <c r="AA293" s="97"/>
      <c r="AB293" s="97"/>
      <c r="AC293" s="97"/>
      <c r="AD293" s="97"/>
      <c r="AE293" s="97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  <c r="BH293" s="8"/>
      <c r="BI293" s="8"/>
      <c r="BJ293" s="8"/>
    </row>
    <row r="294" ht="15.75" customHeight="1">
      <c r="C294" s="97"/>
      <c r="D294" s="97"/>
      <c r="E294" s="97"/>
      <c r="F294" s="97"/>
      <c r="G294" s="97"/>
      <c r="H294" s="97"/>
      <c r="I294" s="97"/>
      <c r="J294" s="97"/>
      <c r="K294" s="97"/>
      <c r="L294" s="97"/>
      <c r="M294" s="97"/>
      <c r="N294" s="97"/>
      <c r="O294" s="97"/>
      <c r="P294" s="97"/>
      <c r="Q294" s="97"/>
      <c r="R294" s="97"/>
      <c r="S294" s="97"/>
      <c r="T294" s="97"/>
      <c r="U294" s="97"/>
      <c r="V294" s="97"/>
      <c r="W294" s="97"/>
      <c r="X294" s="97"/>
      <c r="Y294" s="97"/>
      <c r="Z294" s="97"/>
      <c r="AA294" s="97"/>
      <c r="AB294" s="97"/>
      <c r="AC294" s="97"/>
      <c r="AD294" s="97"/>
      <c r="AE294" s="97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  <c r="BH294" s="8"/>
      <c r="BI294" s="8"/>
      <c r="BJ294" s="8"/>
    </row>
    <row r="295" ht="15.75" customHeight="1">
      <c r="C295" s="97"/>
      <c r="D295" s="97"/>
      <c r="E295" s="97"/>
      <c r="F295" s="97"/>
      <c r="G295" s="97"/>
      <c r="H295" s="97"/>
      <c r="I295" s="97"/>
      <c r="J295" s="97"/>
      <c r="K295" s="97"/>
      <c r="L295" s="97"/>
      <c r="M295" s="97"/>
      <c r="N295" s="97"/>
      <c r="O295" s="97"/>
      <c r="P295" s="97"/>
      <c r="Q295" s="97"/>
      <c r="R295" s="97"/>
      <c r="S295" s="97"/>
      <c r="T295" s="97"/>
      <c r="U295" s="97"/>
      <c r="V295" s="97"/>
      <c r="W295" s="97"/>
      <c r="X295" s="97"/>
      <c r="Y295" s="97"/>
      <c r="Z295" s="97"/>
      <c r="AA295" s="97"/>
      <c r="AB295" s="97"/>
      <c r="AC295" s="97"/>
      <c r="AD295" s="97"/>
      <c r="AE295" s="97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  <c r="BH295" s="8"/>
      <c r="BI295" s="8"/>
      <c r="BJ295" s="8"/>
    </row>
    <row r="296" ht="15.75" customHeight="1">
      <c r="C296" s="97"/>
      <c r="D296" s="97"/>
      <c r="E296" s="97"/>
      <c r="F296" s="97"/>
      <c r="G296" s="97"/>
      <c r="H296" s="97"/>
      <c r="I296" s="97"/>
      <c r="J296" s="97"/>
      <c r="K296" s="97"/>
      <c r="L296" s="97"/>
      <c r="M296" s="97"/>
      <c r="N296" s="97"/>
      <c r="O296" s="97"/>
      <c r="P296" s="97"/>
      <c r="Q296" s="97"/>
      <c r="R296" s="97"/>
      <c r="S296" s="97"/>
      <c r="T296" s="97"/>
      <c r="U296" s="97"/>
      <c r="V296" s="97"/>
      <c r="W296" s="97"/>
      <c r="X296" s="97"/>
      <c r="Y296" s="97"/>
      <c r="Z296" s="97"/>
      <c r="AA296" s="97"/>
      <c r="AB296" s="97"/>
      <c r="AC296" s="97"/>
      <c r="AD296" s="97"/>
      <c r="AE296" s="97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  <c r="BH296" s="8"/>
      <c r="BI296" s="8"/>
      <c r="BJ296" s="8"/>
    </row>
    <row r="297" ht="15.75" customHeight="1">
      <c r="C297" s="97"/>
      <c r="D297" s="97"/>
      <c r="E297" s="97"/>
      <c r="F297" s="97"/>
      <c r="G297" s="97"/>
      <c r="H297" s="97"/>
      <c r="I297" s="97"/>
      <c r="J297" s="97"/>
      <c r="K297" s="97"/>
      <c r="L297" s="97"/>
      <c r="M297" s="97"/>
      <c r="N297" s="97"/>
      <c r="O297" s="97"/>
      <c r="P297" s="97"/>
      <c r="Q297" s="97"/>
      <c r="R297" s="97"/>
      <c r="S297" s="97"/>
      <c r="T297" s="97"/>
      <c r="U297" s="97"/>
      <c r="V297" s="97"/>
      <c r="W297" s="97"/>
      <c r="X297" s="97"/>
      <c r="Y297" s="97"/>
      <c r="Z297" s="97"/>
      <c r="AA297" s="97"/>
      <c r="AB297" s="97"/>
      <c r="AC297" s="97"/>
      <c r="AD297" s="97"/>
      <c r="AE297" s="97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  <c r="BH297" s="8"/>
      <c r="BI297" s="8"/>
      <c r="BJ297" s="8"/>
    </row>
    <row r="298" ht="15.75" customHeight="1">
      <c r="C298" s="97"/>
      <c r="D298" s="97"/>
      <c r="E298" s="97"/>
      <c r="F298" s="97"/>
      <c r="G298" s="97"/>
      <c r="H298" s="97"/>
      <c r="I298" s="97"/>
      <c r="J298" s="97"/>
      <c r="K298" s="97"/>
      <c r="L298" s="97"/>
      <c r="M298" s="97"/>
      <c r="N298" s="97"/>
      <c r="O298" s="97"/>
      <c r="P298" s="97"/>
      <c r="Q298" s="97"/>
      <c r="R298" s="97"/>
      <c r="S298" s="97"/>
      <c r="T298" s="97"/>
      <c r="U298" s="97"/>
      <c r="V298" s="97"/>
      <c r="W298" s="97"/>
      <c r="X298" s="97"/>
      <c r="Y298" s="97"/>
      <c r="Z298" s="97"/>
      <c r="AA298" s="97"/>
      <c r="AB298" s="97"/>
      <c r="AC298" s="97"/>
      <c r="AD298" s="97"/>
      <c r="AE298" s="97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  <c r="BH298" s="8"/>
      <c r="BI298" s="8"/>
      <c r="BJ298" s="8"/>
    </row>
    <row r="299" ht="15.75" customHeight="1">
      <c r="C299" s="97"/>
      <c r="D299" s="97"/>
      <c r="E299" s="97"/>
      <c r="F299" s="97"/>
      <c r="G299" s="97"/>
      <c r="H299" s="97"/>
      <c r="I299" s="97"/>
      <c r="J299" s="97"/>
      <c r="K299" s="97"/>
      <c r="L299" s="97"/>
      <c r="M299" s="97"/>
      <c r="N299" s="97"/>
      <c r="O299" s="97"/>
      <c r="P299" s="97"/>
      <c r="Q299" s="97"/>
      <c r="R299" s="97"/>
      <c r="S299" s="97"/>
      <c r="T299" s="97"/>
      <c r="U299" s="97"/>
      <c r="V299" s="97"/>
      <c r="W299" s="97"/>
      <c r="X299" s="97"/>
      <c r="Y299" s="97"/>
      <c r="Z299" s="97"/>
      <c r="AA299" s="97"/>
      <c r="AB299" s="97"/>
      <c r="AC299" s="97"/>
      <c r="AD299" s="97"/>
      <c r="AE299" s="97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  <c r="BH299" s="8"/>
      <c r="BI299" s="8"/>
      <c r="BJ299" s="8"/>
    </row>
    <row r="300" ht="15.75" customHeight="1">
      <c r="C300" s="97"/>
      <c r="D300" s="97"/>
      <c r="E300" s="97"/>
      <c r="F300" s="97"/>
      <c r="G300" s="97"/>
      <c r="H300" s="97"/>
      <c r="I300" s="97"/>
      <c r="J300" s="97"/>
      <c r="K300" s="97"/>
      <c r="L300" s="97"/>
      <c r="M300" s="97"/>
      <c r="N300" s="97"/>
      <c r="O300" s="97"/>
      <c r="P300" s="97"/>
      <c r="Q300" s="97"/>
      <c r="R300" s="97"/>
      <c r="S300" s="97"/>
      <c r="T300" s="97"/>
      <c r="U300" s="97"/>
      <c r="V300" s="97"/>
      <c r="W300" s="97"/>
      <c r="X300" s="97"/>
      <c r="Y300" s="97"/>
      <c r="Z300" s="97"/>
      <c r="AA300" s="97"/>
      <c r="AB300" s="97"/>
      <c r="AC300" s="97"/>
      <c r="AD300" s="97"/>
      <c r="AE300" s="97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  <c r="BH300" s="8"/>
      <c r="BI300" s="8"/>
      <c r="BJ300" s="8"/>
    </row>
    <row r="301" ht="15.75" customHeight="1">
      <c r="C301" s="97"/>
      <c r="D301" s="97"/>
      <c r="E301" s="97"/>
      <c r="F301" s="97"/>
      <c r="G301" s="97"/>
      <c r="H301" s="97"/>
      <c r="I301" s="97"/>
      <c r="J301" s="97"/>
      <c r="K301" s="97"/>
      <c r="L301" s="97"/>
      <c r="M301" s="97"/>
      <c r="N301" s="97"/>
      <c r="O301" s="97"/>
      <c r="P301" s="97"/>
      <c r="Q301" s="97"/>
      <c r="R301" s="97"/>
      <c r="S301" s="97"/>
      <c r="T301" s="97"/>
      <c r="U301" s="97"/>
      <c r="V301" s="97"/>
      <c r="W301" s="97"/>
      <c r="X301" s="97"/>
      <c r="Y301" s="97"/>
      <c r="Z301" s="97"/>
      <c r="AA301" s="97"/>
      <c r="AB301" s="97"/>
      <c r="AC301" s="97"/>
      <c r="AD301" s="97"/>
      <c r="AE301" s="97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  <c r="BH301" s="8"/>
      <c r="BI301" s="8"/>
      <c r="BJ301" s="8"/>
    </row>
    <row r="302" ht="15.75" customHeight="1">
      <c r="C302" s="97"/>
      <c r="D302" s="97"/>
      <c r="E302" s="97"/>
      <c r="F302" s="97"/>
      <c r="G302" s="97"/>
      <c r="H302" s="97"/>
      <c r="I302" s="97"/>
      <c r="J302" s="97"/>
      <c r="K302" s="97"/>
      <c r="L302" s="97"/>
      <c r="M302" s="97"/>
      <c r="N302" s="97"/>
      <c r="O302" s="97"/>
      <c r="P302" s="97"/>
      <c r="Q302" s="97"/>
      <c r="R302" s="97"/>
      <c r="S302" s="97"/>
      <c r="T302" s="97"/>
      <c r="U302" s="97"/>
      <c r="V302" s="97"/>
      <c r="W302" s="97"/>
      <c r="X302" s="97"/>
      <c r="Y302" s="97"/>
      <c r="Z302" s="97"/>
      <c r="AA302" s="97"/>
      <c r="AB302" s="97"/>
      <c r="AC302" s="97"/>
      <c r="AD302" s="97"/>
      <c r="AE302" s="97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  <c r="BH302" s="8"/>
      <c r="BI302" s="8"/>
      <c r="BJ302" s="8"/>
    </row>
    <row r="303" ht="15.75" customHeight="1">
      <c r="C303" s="97"/>
      <c r="D303" s="97"/>
      <c r="E303" s="97"/>
      <c r="F303" s="97"/>
      <c r="G303" s="97"/>
      <c r="H303" s="97"/>
      <c r="I303" s="97"/>
      <c r="J303" s="97"/>
      <c r="K303" s="97"/>
      <c r="L303" s="97"/>
      <c r="M303" s="97"/>
      <c r="N303" s="97"/>
      <c r="O303" s="97"/>
      <c r="P303" s="97"/>
      <c r="Q303" s="97"/>
      <c r="R303" s="97"/>
      <c r="S303" s="97"/>
      <c r="T303" s="97"/>
      <c r="U303" s="97"/>
      <c r="V303" s="97"/>
      <c r="W303" s="97"/>
      <c r="X303" s="97"/>
      <c r="Y303" s="97"/>
      <c r="Z303" s="97"/>
      <c r="AA303" s="97"/>
      <c r="AB303" s="97"/>
      <c r="AC303" s="97"/>
      <c r="AD303" s="97"/>
      <c r="AE303" s="97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  <c r="BH303" s="8"/>
      <c r="BI303" s="8"/>
      <c r="BJ303" s="8"/>
    </row>
    <row r="304" ht="15.75" customHeight="1">
      <c r="C304" s="97"/>
      <c r="D304" s="97"/>
      <c r="E304" s="97"/>
      <c r="F304" s="97"/>
      <c r="G304" s="97"/>
      <c r="H304" s="97"/>
      <c r="I304" s="97"/>
      <c r="J304" s="97"/>
      <c r="K304" s="97"/>
      <c r="L304" s="97"/>
      <c r="M304" s="97"/>
      <c r="N304" s="97"/>
      <c r="O304" s="97"/>
      <c r="P304" s="97"/>
      <c r="Q304" s="97"/>
      <c r="R304" s="97"/>
      <c r="S304" s="97"/>
      <c r="T304" s="97"/>
      <c r="U304" s="97"/>
      <c r="V304" s="97"/>
      <c r="W304" s="97"/>
      <c r="X304" s="97"/>
      <c r="Y304" s="97"/>
      <c r="Z304" s="97"/>
      <c r="AA304" s="97"/>
      <c r="AB304" s="97"/>
      <c r="AC304" s="97"/>
      <c r="AD304" s="97"/>
      <c r="AE304" s="97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  <c r="BH304" s="8"/>
      <c r="BI304" s="8"/>
      <c r="BJ304" s="8"/>
    </row>
    <row r="305" ht="15.75" customHeight="1">
      <c r="C305" s="97"/>
      <c r="D305" s="97"/>
      <c r="E305" s="97"/>
      <c r="F305" s="97"/>
      <c r="G305" s="97"/>
      <c r="H305" s="97"/>
      <c r="I305" s="97"/>
      <c r="J305" s="97"/>
      <c r="K305" s="97"/>
      <c r="L305" s="97"/>
      <c r="M305" s="97"/>
      <c r="N305" s="97"/>
      <c r="O305" s="97"/>
      <c r="P305" s="97"/>
      <c r="Q305" s="97"/>
      <c r="R305" s="97"/>
      <c r="S305" s="97"/>
      <c r="T305" s="97"/>
      <c r="U305" s="97"/>
      <c r="V305" s="97"/>
      <c r="W305" s="97"/>
      <c r="X305" s="97"/>
      <c r="Y305" s="97"/>
      <c r="Z305" s="97"/>
      <c r="AA305" s="97"/>
      <c r="AB305" s="97"/>
      <c r="AC305" s="97"/>
      <c r="AD305" s="97"/>
      <c r="AE305" s="97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  <c r="BH305" s="8"/>
      <c r="BI305" s="8"/>
      <c r="BJ305" s="8"/>
    </row>
    <row r="306" ht="15.75" customHeight="1">
      <c r="C306" s="97"/>
      <c r="D306" s="97"/>
      <c r="E306" s="97"/>
      <c r="F306" s="97"/>
      <c r="G306" s="97"/>
      <c r="H306" s="97"/>
      <c r="I306" s="97"/>
      <c r="J306" s="97"/>
      <c r="K306" s="97"/>
      <c r="L306" s="97"/>
      <c r="M306" s="97"/>
      <c r="N306" s="97"/>
      <c r="O306" s="97"/>
      <c r="P306" s="97"/>
      <c r="Q306" s="97"/>
      <c r="R306" s="97"/>
      <c r="S306" s="97"/>
      <c r="T306" s="97"/>
      <c r="U306" s="97"/>
      <c r="V306" s="97"/>
      <c r="W306" s="97"/>
      <c r="X306" s="97"/>
      <c r="Y306" s="97"/>
      <c r="Z306" s="97"/>
      <c r="AA306" s="97"/>
      <c r="AB306" s="97"/>
      <c r="AC306" s="97"/>
      <c r="AD306" s="97"/>
      <c r="AE306" s="97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  <c r="BH306" s="8"/>
      <c r="BI306" s="8"/>
      <c r="BJ306" s="8"/>
    </row>
    <row r="307" ht="15.75" customHeight="1">
      <c r="C307" s="97"/>
      <c r="D307" s="97"/>
      <c r="E307" s="97"/>
      <c r="F307" s="97"/>
      <c r="G307" s="97"/>
      <c r="H307" s="97"/>
      <c r="I307" s="97"/>
      <c r="J307" s="97"/>
      <c r="K307" s="97"/>
      <c r="L307" s="97"/>
      <c r="M307" s="97"/>
      <c r="N307" s="97"/>
      <c r="O307" s="97"/>
      <c r="P307" s="97"/>
      <c r="Q307" s="97"/>
      <c r="R307" s="97"/>
      <c r="S307" s="97"/>
      <c r="T307" s="97"/>
      <c r="U307" s="97"/>
      <c r="V307" s="97"/>
      <c r="W307" s="97"/>
      <c r="X307" s="97"/>
      <c r="Y307" s="97"/>
      <c r="Z307" s="97"/>
      <c r="AA307" s="97"/>
      <c r="AB307" s="97"/>
      <c r="AC307" s="97"/>
      <c r="AD307" s="97"/>
      <c r="AE307" s="97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  <c r="BH307" s="8"/>
      <c r="BI307" s="8"/>
      <c r="BJ307" s="8"/>
    </row>
    <row r="308" ht="15.75" customHeight="1">
      <c r="C308" s="97"/>
      <c r="D308" s="97"/>
      <c r="E308" s="97"/>
      <c r="F308" s="97"/>
      <c r="G308" s="97"/>
      <c r="H308" s="97"/>
      <c r="I308" s="97"/>
      <c r="J308" s="97"/>
      <c r="K308" s="97"/>
      <c r="L308" s="97"/>
      <c r="M308" s="97"/>
      <c r="N308" s="97"/>
      <c r="O308" s="97"/>
      <c r="P308" s="97"/>
      <c r="Q308" s="97"/>
      <c r="R308" s="97"/>
      <c r="S308" s="97"/>
      <c r="T308" s="97"/>
      <c r="U308" s="97"/>
      <c r="V308" s="97"/>
      <c r="W308" s="97"/>
      <c r="X308" s="97"/>
      <c r="Y308" s="97"/>
      <c r="Z308" s="97"/>
      <c r="AA308" s="97"/>
      <c r="AB308" s="97"/>
      <c r="AC308" s="97"/>
      <c r="AD308" s="97"/>
      <c r="AE308" s="97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  <c r="BH308" s="8"/>
      <c r="BI308" s="8"/>
      <c r="BJ308" s="8"/>
    </row>
    <row r="309" ht="15.75" customHeight="1">
      <c r="C309" s="97"/>
      <c r="D309" s="97"/>
      <c r="E309" s="97"/>
      <c r="F309" s="97"/>
      <c r="G309" s="97"/>
      <c r="H309" s="97"/>
      <c r="I309" s="97"/>
      <c r="J309" s="97"/>
      <c r="K309" s="97"/>
      <c r="L309" s="97"/>
      <c r="M309" s="97"/>
      <c r="N309" s="97"/>
      <c r="O309" s="97"/>
      <c r="P309" s="97"/>
      <c r="Q309" s="97"/>
      <c r="R309" s="97"/>
      <c r="S309" s="97"/>
      <c r="T309" s="97"/>
      <c r="U309" s="97"/>
      <c r="V309" s="97"/>
      <c r="W309" s="97"/>
      <c r="X309" s="97"/>
      <c r="Y309" s="97"/>
      <c r="Z309" s="97"/>
      <c r="AA309" s="97"/>
      <c r="AB309" s="97"/>
      <c r="AC309" s="97"/>
      <c r="AD309" s="97"/>
      <c r="AE309" s="97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  <c r="BH309" s="8"/>
      <c r="BI309" s="8"/>
      <c r="BJ309" s="8"/>
    </row>
    <row r="310" ht="15.75" customHeight="1">
      <c r="C310" s="97"/>
      <c r="D310" s="97"/>
      <c r="E310" s="97"/>
      <c r="F310" s="97"/>
      <c r="G310" s="97"/>
      <c r="H310" s="97"/>
      <c r="I310" s="97"/>
      <c r="J310" s="97"/>
      <c r="K310" s="97"/>
      <c r="L310" s="97"/>
      <c r="M310" s="97"/>
      <c r="N310" s="97"/>
      <c r="O310" s="97"/>
      <c r="P310" s="97"/>
      <c r="Q310" s="97"/>
      <c r="R310" s="97"/>
      <c r="S310" s="97"/>
      <c r="T310" s="97"/>
      <c r="U310" s="97"/>
      <c r="V310" s="97"/>
      <c r="W310" s="97"/>
      <c r="X310" s="97"/>
      <c r="Y310" s="97"/>
      <c r="Z310" s="97"/>
      <c r="AA310" s="97"/>
      <c r="AB310" s="97"/>
      <c r="AC310" s="97"/>
      <c r="AD310" s="97"/>
      <c r="AE310" s="97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  <c r="BH310" s="8"/>
      <c r="BI310" s="8"/>
      <c r="BJ310" s="8"/>
    </row>
    <row r="311" ht="15.75" customHeight="1">
      <c r="C311" s="97"/>
      <c r="D311" s="97"/>
      <c r="E311" s="97"/>
      <c r="F311" s="97"/>
      <c r="G311" s="97"/>
      <c r="H311" s="97"/>
      <c r="I311" s="97"/>
      <c r="J311" s="97"/>
      <c r="K311" s="97"/>
      <c r="L311" s="97"/>
      <c r="M311" s="97"/>
      <c r="N311" s="97"/>
      <c r="O311" s="97"/>
      <c r="P311" s="97"/>
      <c r="Q311" s="97"/>
      <c r="R311" s="97"/>
      <c r="S311" s="97"/>
      <c r="T311" s="97"/>
      <c r="U311" s="97"/>
      <c r="V311" s="97"/>
      <c r="W311" s="97"/>
      <c r="X311" s="97"/>
      <c r="Y311" s="97"/>
      <c r="Z311" s="97"/>
      <c r="AA311" s="97"/>
      <c r="AB311" s="97"/>
      <c r="AC311" s="97"/>
      <c r="AD311" s="97"/>
      <c r="AE311" s="97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  <c r="BH311" s="8"/>
      <c r="BI311" s="8"/>
      <c r="BJ311" s="8"/>
    </row>
    <row r="312" ht="15.75" customHeight="1">
      <c r="C312" s="97"/>
      <c r="D312" s="97"/>
      <c r="E312" s="97"/>
      <c r="F312" s="97"/>
      <c r="G312" s="97"/>
      <c r="H312" s="97"/>
      <c r="I312" s="97"/>
      <c r="J312" s="97"/>
      <c r="K312" s="97"/>
      <c r="L312" s="97"/>
      <c r="M312" s="97"/>
      <c r="N312" s="97"/>
      <c r="O312" s="97"/>
      <c r="P312" s="97"/>
      <c r="Q312" s="97"/>
      <c r="R312" s="97"/>
      <c r="S312" s="97"/>
      <c r="T312" s="97"/>
      <c r="U312" s="97"/>
      <c r="V312" s="97"/>
      <c r="W312" s="97"/>
      <c r="X312" s="97"/>
      <c r="Y312" s="97"/>
      <c r="Z312" s="97"/>
      <c r="AA312" s="97"/>
      <c r="AB312" s="97"/>
      <c r="AC312" s="97"/>
      <c r="AD312" s="97"/>
      <c r="AE312" s="97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  <c r="BH312" s="8"/>
      <c r="BI312" s="8"/>
      <c r="BJ312" s="8"/>
    </row>
    <row r="313" ht="15.75" customHeight="1">
      <c r="C313" s="97"/>
      <c r="D313" s="97"/>
      <c r="E313" s="97"/>
      <c r="F313" s="97"/>
      <c r="G313" s="97"/>
      <c r="H313" s="97"/>
      <c r="I313" s="97"/>
      <c r="J313" s="97"/>
      <c r="K313" s="97"/>
      <c r="L313" s="97"/>
      <c r="M313" s="97"/>
      <c r="N313" s="97"/>
      <c r="O313" s="97"/>
      <c r="P313" s="97"/>
      <c r="Q313" s="97"/>
      <c r="R313" s="97"/>
      <c r="S313" s="97"/>
      <c r="T313" s="97"/>
      <c r="U313" s="97"/>
      <c r="V313" s="97"/>
      <c r="W313" s="97"/>
      <c r="X313" s="97"/>
      <c r="Y313" s="97"/>
      <c r="Z313" s="97"/>
      <c r="AA313" s="97"/>
      <c r="AB313" s="97"/>
      <c r="AC313" s="97"/>
      <c r="AD313" s="97"/>
      <c r="AE313" s="97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  <c r="BH313" s="8"/>
      <c r="BI313" s="8"/>
      <c r="BJ313" s="8"/>
    </row>
    <row r="314" ht="15.75" customHeight="1">
      <c r="C314" s="97"/>
      <c r="D314" s="97"/>
      <c r="E314" s="97"/>
      <c r="F314" s="97"/>
      <c r="G314" s="97"/>
      <c r="H314" s="97"/>
      <c r="I314" s="97"/>
      <c r="J314" s="97"/>
      <c r="K314" s="97"/>
      <c r="L314" s="97"/>
      <c r="M314" s="97"/>
      <c r="N314" s="97"/>
      <c r="O314" s="97"/>
      <c r="P314" s="97"/>
      <c r="Q314" s="97"/>
      <c r="R314" s="97"/>
      <c r="S314" s="97"/>
      <c r="T314" s="97"/>
      <c r="U314" s="97"/>
      <c r="V314" s="97"/>
      <c r="W314" s="97"/>
      <c r="X314" s="97"/>
      <c r="Y314" s="97"/>
      <c r="Z314" s="97"/>
      <c r="AA314" s="97"/>
      <c r="AB314" s="97"/>
      <c r="AC314" s="97"/>
      <c r="AD314" s="97"/>
      <c r="AE314" s="97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  <c r="BH314" s="8"/>
      <c r="BI314" s="8"/>
      <c r="BJ314" s="8"/>
    </row>
    <row r="315" ht="15.75" customHeight="1">
      <c r="C315" s="97"/>
      <c r="D315" s="97"/>
      <c r="E315" s="97"/>
      <c r="F315" s="97"/>
      <c r="G315" s="97"/>
      <c r="H315" s="97"/>
      <c r="I315" s="97"/>
      <c r="J315" s="97"/>
      <c r="K315" s="97"/>
      <c r="L315" s="97"/>
      <c r="M315" s="97"/>
      <c r="N315" s="97"/>
      <c r="O315" s="97"/>
      <c r="P315" s="97"/>
      <c r="Q315" s="97"/>
      <c r="R315" s="97"/>
      <c r="S315" s="97"/>
      <c r="T315" s="97"/>
      <c r="U315" s="97"/>
      <c r="V315" s="97"/>
      <c r="W315" s="97"/>
      <c r="X315" s="97"/>
      <c r="Y315" s="97"/>
      <c r="Z315" s="97"/>
      <c r="AA315" s="97"/>
      <c r="AB315" s="97"/>
      <c r="AC315" s="97"/>
      <c r="AD315" s="97"/>
      <c r="AE315" s="97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  <c r="BH315" s="8"/>
      <c r="BI315" s="8"/>
      <c r="BJ315" s="8"/>
    </row>
    <row r="316" ht="15.75" customHeight="1">
      <c r="C316" s="97"/>
      <c r="D316" s="97"/>
      <c r="E316" s="97"/>
      <c r="F316" s="97"/>
      <c r="G316" s="97"/>
      <c r="H316" s="97"/>
      <c r="I316" s="97"/>
      <c r="J316" s="97"/>
      <c r="K316" s="97"/>
      <c r="L316" s="97"/>
      <c r="M316" s="97"/>
      <c r="N316" s="97"/>
      <c r="O316" s="97"/>
      <c r="P316" s="97"/>
      <c r="Q316" s="97"/>
      <c r="R316" s="97"/>
      <c r="S316" s="97"/>
      <c r="T316" s="97"/>
      <c r="U316" s="97"/>
      <c r="V316" s="97"/>
      <c r="W316" s="97"/>
      <c r="X316" s="97"/>
      <c r="Y316" s="97"/>
      <c r="Z316" s="97"/>
      <c r="AA316" s="97"/>
      <c r="AB316" s="97"/>
      <c r="AC316" s="97"/>
      <c r="AD316" s="97"/>
      <c r="AE316" s="97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  <c r="BH316" s="8"/>
      <c r="BI316" s="8"/>
      <c r="BJ316" s="8"/>
    </row>
    <row r="317" ht="15.75" customHeight="1">
      <c r="C317" s="97"/>
      <c r="D317" s="97"/>
      <c r="E317" s="97"/>
      <c r="F317" s="97"/>
      <c r="G317" s="97"/>
      <c r="H317" s="97"/>
      <c r="I317" s="97"/>
      <c r="J317" s="97"/>
      <c r="K317" s="97"/>
      <c r="L317" s="97"/>
      <c r="M317" s="97"/>
      <c r="N317" s="97"/>
      <c r="O317" s="97"/>
      <c r="P317" s="97"/>
      <c r="Q317" s="97"/>
      <c r="R317" s="97"/>
      <c r="S317" s="97"/>
      <c r="T317" s="97"/>
      <c r="U317" s="97"/>
      <c r="V317" s="97"/>
      <c r="W317" s="97"/>
      <c r="X317" s="97"/>
      <c r="Y317" s="97"/>
      <c r="Z317" s="97"/>
      <c r="AA317" s="97"/>
      <c r="AB317" s="97"/>
      <c r="AC317" s="97"/>
      <c r="AD317" s="97"/>
      <c r="AE317" s="97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  <c r="BH317" s="8"/>
      <c r="BI317" s="8"/>
      <c r="BJ317" s="8"/>
    </row>
    <row r="318" ht="15.75" customHeight="1">
      <c r="C318" s="97"/>
      <c r="D318" s="97"/>
      <c r="E318" s="97"/>
      <c r="F318" s="97"/>
      <c r="G318" s="97"/>
      <c r="H318" s="97"/>
      <c r="I318" s="97"/>
      <c r="J318" s="97"/>
      <c r="K318" s="97"/>
      <c r="L318" s="97"/>
      <c r="M318" s="97"/>
      <c r="N318" s="97"/>
      <c r="O318" s="97"/>
      <c r="P318" s="97"/>
      <c r="Q318" s="97"/>
      <c r="R318" s="97"/>
      <c r="S318" s="97"/>
      <c r="T318" s="97"/>
      <c r="U318" s="97"/>
      <c r="V318" s="97"/>
      <c r="W318" s="97"/>
      <c r="X318" s="97"/>
      <c r="Y318" s="97"/>
      <c r="Z318" s="97"/>
      <c r="AA318" s="97"/>
      <c r="AB318" s="97"/>
      <c r="AC318" s="97"/>
      <c r="AD318" s="97"/>
      <c r="AE318" s="97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  <c r="BH318" s="8"/>
      <c r="BI318" s="8"/>
      <c r="BJ318" s="8"/>
    </row>
    <row r="319" ht="15.75" customHeight="1">
      <c r="C319" s="97"/>
      <c r="D319" s="97"/>
      <c r="E319" s="97"/>
      <c r="F319" s="97"/>
      <c r="G319" s="97"/>
      <c r="H319" s="97"/>
      <c r="I319" s="97"/>
      <c r="J319" s="97"/>
      <c r="K319" s="97"/>
      <c r="L319" s="97"/>
      <c r="M319" s="97"/>
      <c r="N319" s="97"/>
      <c r="O319" s="97"/>
      <c r="P319" s="97"/>
      <c r="Q319" s="97"/>
      <c r="R319" s="97"/>
      <c r="S319" s="97"/>
      <c r="T319" s="97"/>
      <c r="U319" s="97"/>
      <c r="V319" s="97"/>
      <c r="W319" s="97"/>
      <c r="X319" s="97"/>
      <c r="Y319" s="97"/>
      <c r="Z319" s="97"/>
      <c r="AA319" s="97"/>
      <c r="AB319" s="97"/>
      <c r="AC319" s="97"/>
      <c r="AD319" s="97"/>
      <c r="AE319" s="97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  <c r="BH319" s="8"/>
      <c r="BI319" s="8"/>
      <c r="BJ319" s="8"/>
    </row>
    <row r="320" ht="15.75" customHeight="1">
      <c r="C320" s="97"/>
      <c r="D320" s="97"/>
      <c r="E320" s="97"/>
      <c r="F320" s="97"/>
      <c r="G320" s="97"/>
      <c r="H320" s="97"/>
      <c r="I320" s="97"/>
      <c r="J320" s="97"/>
      <c r="K320" s="97"/>
      <c r="L320" s="97"/>
      <c r="M320" s="97"/>
      <c r="N320" s="97"/>
      <c r="O320" s="97"/>
      <c r="P320" s="97"/>
      <c r="Q320" s="97"/>
      <c r="R320" s="97"/>
      <c r="S320" s="97"/>
      <c r="T320" s="97"/>
      <c r="U320" s="97"/>
      <c r="V320" s="97"/>
      <c r="W320" s="97"/>
      <c r="X320" s="97"/>
      <c r="Y320" s="97"/>
      <c r="Z320" s="97"/>
      <c r="AA320" s="97"/>
      <c r="AB320" s="97"/>
      <c r="AC320" s="97"/>
      <c r="AD320" s="97"/>
      <c r="AE320" s="97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  <c r="BH320" s="8"/>
      <c r="BI320" s="8"/>
      <c r="BJ320" s="8"/>
    </row>
    <row r="321" ht="15.75" customHeight="1">
      <c r="C321" s="97"/>
      <c r="D321" s="97"/>
      <c r="E321" s="97"/>
      <c r="F321" s="97"/>
      <c r="G321" s="97"/>
      <c r="H321" s="97"/>
      <c r="I321" s="97"/>
      <c r="J321" s="97"/>
      <c r="K321" s="97"/>
      <c r="L321" s="97"/>
      <c r="M321" s="97"/>
      <c r="N321" s="97"/>
      <c r="O321" s="97"/>
      <c r="P321" s="97"/>
      <c r="Q321" s="97"/>
      <c r="R321" s="97"/>
      <c r="S321" s="97"/>
      <c r="T321" s="97"/>
      <c r="U321" s="97"/>
      <c r="V321" s="97"/>
      <c r="W321" s="97"/>
      <c r="X321" s="97"/>
      <c r="Y321" s="97"/>
      <c r="Z321" s="97"/>
      <c r="AA321" s="97"/>
      <c r="AB321" s="97"/>
      <c r="AC321" s="97"/>
      <c r="AD321" s="97"/>
      <c r="AE321" s="97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  <c r="BH321" s="8"/>
      <c r="BI321" s="8"/>
      <c r="BJ321" s="8"/>
    </row>
    <row r="322" ht="15.75" customHeight="1">
      <c r="C322" s="97"/>
      <c r="D322" s="97"/>
      <c r="E322" s="97"/>
      <c r="F322" s="97"/>
      <c r="G322" s="97"/>
      <c r="H322" s="97"/>
      <c r="I322" s="97"/>
      <c r="J322" s="97"/>
      <c r="K322" s="97"/>
      <c r="L322" s="97"/>
      <c r="M322" s="97"/>
      <c r="N322" s="97"/>
      <c r="O322" s="97"/>
      <c r="P322" s="97"/>
      <c r="Q322" s="97"/>
      <c r="R322" s="97"/>
      <c r="S322" s="97"/>
      <c r="T322" s="97"/>
      <c r="U322" s="97"/>
      <c r="V322" s="97"/>
      <c r="W322" s="97"/>
      <c r="X322" s="97"/>
      <c r="Y322" s="97"/>
      <c r="Z322" s="97"/>
      <c r="AA322" s="97"/>
      <c r="AB322" s="97"/>
      <c r="AC322" s="97"/>
      <c r="AD322" s="97"/>
      <c r="AE322" s="97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  <c r="BH322" s="8"/>
      <c r="BI322" s="8"/>
      <c r="BJ322" s="8"/>
    </row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2.0" ySplit="2.0" topLeftCell="C3" activePane="bottomRight" state="frozen"/>
      <selection activeCell="C1" sqref="C1" pane="topRight"/>
      <selection activeCell="A3" sqref="A3" pane="bottomLeft"/>
      <selection activeCell="C3" sqref="C3" pane="bottomRight"/>
    </sheetView>
  </sheetViews>
  <sheetFormatPr customHeight="1" defaultColWidth="14.43" defaultRowHeight="15.0"/>
  <cols>
    <col customWidth="1" min="1" max="1" width="10.71"/>
    <col customWidth="1" min="2" max="2" width="45.29"/>
    <col customWidth="1" min="3" max="3" width="15.43"/>
    <col customWidth="1" min="4" max="4" width="15.86"/>
    <col customWidth="1" min="5" max="5" width="16.14"/>
    <col customWidth="1" min="6" max="6" width="14.29"/>
    <col customWidth="1" min="7" max="7" width="15.29"/>
    <col customWidth="1" min="8" max="8" width="14.57"/>
    <col customWidth="1" min="9" max="9" width="15.57"/>
    <col customWidth="1" min="10" max="10" width="14.86"/>
    <col customWidth="1" min="11" max="11" width="15.57"/>
    <col customWidth="1" min="12" max="12" width="14.86"/>
    <col customWidth="1" min="13" max="13" width="15.57"/>
    <col customWidth="1" min="14" max="14" width="14.86"/>
    <col customWidth="1" min="15" max="28" width="10.71"/>
  </cols>
  <sheetData>
    <row r="1">
      <c r="A1" s="99" t="s">
        <v>153</v>
      </c>
      <c r="E1" s="99"/>
      <c r="F1" s="99"/>
    </row>
    <row r="2">
      <c r="A2" s="100" t="s">
        <v>154</v>
      </c>
      <c r="B2" s="101"/>
      <c r="C2" s="102" t="s">
        <v>0</v>
      </c>
      <c r="D2" s="102" t="s">
        <v>155</v>
      </c>
      <c r="E2" s="94" t="s">
        <v>156</v>
      </c>
      <c r="F2" s="94" t="s">
        <v>157</v>
      </c>
      <c r="G2" s="103" t="s">
        <v>158</v>
      </c>
      <c r="H2" s="104" t="s">
        <v>159</v>
      </c>
      <c r="I2" s="105" t="s">
        <v>160</v>
      </c>
      <c r="J2" s="106" t="s">
        <v>161</v>
      </c>
      <c r="K2" s="107" t="s">
        <v>162</v>
      </c>
      <c r="L2" s="107" t="s">
        <v>163</v>
      </c>
      <c r="M2" s="108" t="s">
        <v>164</v>
      </c>
      <c r="N2" s="109" t="s">
        <v>165</v>
      </c>
      <c r="O2" s="110" t="s">
        <v>166</v>
      </c>
      <c r="P2" s="111" t="s">
        <v>167</v>
      </c>
      <c r="Q2" s="112" t="s">
        <v>168</v>
      </c>
      <c r="R2" s="112" t="s">
        <v>169</v>
      </c>
      <c r="S2" s="112" t="s">
        <v>170</v>
      </c>
      <c r="T2" s="112" t="s">
        <v>171</v>
      </c>
      <c r="U2" s="113" t="s">
        <v>172</v>
      </c>
      <c r="V2" s="113" t="s">
        <v>173</v>
      </c>
    </row>
    <row r="3">
      <c r="A3" s="9">
        <v>3110.0</v>
      </c>
      <c r="B3" s="114" t="s">
        <v>40</v>
      </c>
      <c r="C3" s="34"/>
      <c r="D3" s="34"/>
      <c r="E3" s="115"/>
      <c r="F3" s="115">
        <v>700.0</v>
      </c>
      <c r="H3" s="116">
        <v>3023.0</v>
      </c>
      <c r="I3" s="117"/>
      <c r="J3" s="118"/>
      <c r="K3" s="119"/>
      <c r="L3" s="96"/>
      <c r="M3" s="120"/>
      <c r="N3" s="121">
        <v>296910.0</v>
      </c>
      <c r="O3" s="122"/>
      <c r="P3" s="123">
        <v>0.0</v>
      </c>
      <c r="Q3" s="124">
        <v>1640.0</v>
      </c>
      <c r="R3" s="125"/>
      <c r="S3" s="126">
        <v>150.0</v>
      </c>
      <c r="T3" s="126">
        <v>0.0</v>
      </c>
      <c r="U3" s="127">
        <v>-20287.0</v>
      </c>
      <c r="V3" s="126">
        <v>0.0</v>
      </c>
    </row>
    <row r="4">
      <c r="A4" s="9">
        <v>3120.0</v>
      </c>
      <c r="B4" s="114" t="s">
        <v>41</v>
      </c>
      <c r="C4" s="34"/>
      <c r="D4" s="34"/>
      <c r="E4" s="115"/>
      <c r="F4" s="96"/>
      <c r="G4" s="116"/>
      <c r="H4" s="128"/>
      <c r="I4" s="117"/>
      <c r="J4" s="118"/>
      <c r="K4" s="119"/>
      <c r="L4" s="96"/>
      <c r="M4" s="120"/>
      <c r="N4" s="121"/>
      <c r="O4" s="122"/>
      <c r="P4" s="123">
        <v>0.0</v>
      </c>
      <c r="Q4" s="124"/>
      <c r="R4" s="125"/>
      <c r="S4" s="125"/>
      <c r="T4" s="126">
        <v>0.0</v>
      </c>
      <c r="U4" s="129">
        <v>0.0</v>
      </c>
      <c r="V4" s="126">
        <v>20000.0</v>
      </c>
    </row>
    <row r="5">
      <c r="A5" s="9">
        <v>3400.0</v>
      </c>
      <c r="B5" s="114" t="s">
        <v>42</v>
      </c>
      <c r="C5" s="24">
        <v>2125000.0</v>
      </c>
      <c r="D5" s="24">
        <v>2320000.0</v>
      </c>
      <c r="E5" s="115">
        <v>2320000.0</v>
      </c>
      <c r="F5" s="96">
        <v>2149133.0</v>
      </c>
      <c r="G5" s="116">
        <v>2190000.0</v>
      </c>
      <c r="H5" s="128">
        <v>2380000.0</v>
      </c>
      <c r="I5" s="118">
        <v>2150000.0</v>
      </c>
      <c r="J5" s="96">
        <v>2100160.0</v>
      </c>
      <c r="K5" s="119">
        <v>2125000.0</v>
      </c>
      <c r="L5" s="96">
        <v>1200600.0</v>
      </c>
      <c r="M5" s="121">
        <v>1800000.0</v>
      </c>
      <c r="N5" s="121">
        <v>579810.0</v>
      </c>
      <c r="O5" s="130">
        <v>1575000.0</v>
      </c>
      <c r="P5" s="123">
        <v>1350000.0</v>
      </c>
      <c r="Q5" s="124">
        <v>1020000.0</v>
      </c>
      <c r="R5" s="131">
        <v>1020000.0</v>
      </c>
      <c r="S5" s="126">
        <v>800000.0</v>
      </c>
      <c r="T5" s="126">
        <v>800000.0</v>
      </c>
      <c r="U5" s="126">
        <v>320000.0</v>
      </c>
      <c r="V5" s="126">
        <v>320000.0</v>
      </c>
    </row>
    <row r="6">
      <c r="A6" s="9">
        <v>3440.0</v>
      </c>
      <c r="B6" s="114" t="s">
        <v>43</v>
      </c>
      <c r="C6" s="24">
        <v>700000.0</v>
      </c>
      <c r="D6" s="24">
        <v>753643.0</v>
      </c>
      <c r="E6" s="115">
        <v>600000.0</v>
      </c>
      <c r="F6" s="96">
        <v>671930.0</v>
      </c>
      <c r="G6" s="116">
        <v>500000.0</v>
      </c>
      <c r="H6" s="128">
        <v>544700.0</v>
      </c>
      <c r="I6" s="117">
        <v>400000.0</v>
      </c>
      <c r="J6" s="118">
        <v>393053.0</v>
      </c>
      <c r="K6" s="119">
        <v>500000.0</v>
      </c>
      <c r="L6" s="96">
        <v>650869.0</v>
      </c>
      <c r="M6" s="121">
        <v>480000.0</v>
      </c>
      <c r="N6" s="121">
        <v>479636.0</v>
      </c>
      <c r="O6" s="130">
        <v>580000.0</v>
      </c>
      <c r="P6" s="123">
        <v>490000.0</v>
      </c>
      <c r="Q6" s="124">
        <v>577065.0</v>
      </c>
      <c r="R6" s="131">
        <v>435000.0</v>
      </c>
      <c r="S6" s="126">
        <v>493612.0</v>
      </c>
      <c r="T6" s="126">
        <v>200000.0</v>
      </c>
      <c r="U6" s="129">
        <v>0.0</v>
      </c>
      <c r="V6" s="126">
        <v>50000.0</v>
      </c>
    </row>
    <row r="7">
      <c r="A7" s="9">
        <v>3450.0</v>
      </c>
      <c r="B7" s="114" t="s">
        <v>174</v>
      </c>
      <c r="C7" s="24">
        <v>650000.0</v>
      </c>
      <c r="D7" s="24">
        <v>626736.0</v>
      </c>
      <c r="E7" s="115">
        <v>600000.0</v>
      </c>
      <c r="F7" s="96">
        <v>597442.0</v>
      </c>
      <c r="G7" s="116">
        <v>146092.96</v>
      </c>
      <c r="H7" s="128">
        <v>431136.0</v>
      </c>
      <c r="I7" s="117">
        <v>103833.28</v>
      </c>
      <c r="J7" s="118"/>
      <c r="K7" s="119">
        <v>110271.56</v>
      </c>
      <c r="L7" s="96">
        <v>80575.57</v>
      </c>
      <c r="M7" s="121"/>
      <c r="N7" s="121">
        <v>383182.0</v>
      </c>
      <c r="O7" s="130">
        <v>50000.0</v>
      </c>
      <c r="P7" s="132"/>
    </row>
    <row r="8">
      <c r="A8" s="9">
        <v>3480.0</v>
      </c>
      <c r="B8" s="114" t="s">
        <v>45</v>
      </c>
      <c r="C8" s="24">
        <v>-1907667.0</v>
      </c>
      <c r="D8" s="24">
        <v>-1983683.0</v>
      </c>
      <c r="E8" s="115">
        <v>-1204300.0</v>
      </c>
      <c r="F8" s="96">
        <v>-1629805.0</v>
      </c>
      <c r="G8" s="116">
        <v>-1604300.0</v>
      </c>
      <c r="H8" s="128">
        <v>-861965.0</v>
      </c>
      <c r="I8" s="117">
        <v>-1347100.0</v>
      </c>
      <c r="J8" s="118">
        <v>-1073562.0</v>
      </c>
      <c r="K8" s="119">
        <v>-1638340.87</v>
      </c>
      <c r="L8" s="96">
        <v>-1000250.0</v>
      </c>
      <c r="M8" s="133">
        <v>-1526980.0</v>
      </c>
      <c r="N8" s="134">
        <v>-238470.0</v>
      </c>
      <c r="O8" s="130">
        <v>-750000.0</v>
      </c>
      <c r="P8" s="123">
        <v>-950000.0</v>
      </c>
      <c r="Q8" s="124">
        <v>-528925.0</v>
      </c>
      <c r="R8" s="131">
        <v>-530000.0</v>
      </c>
      <c r="S8" s="127">
        <v>-397448.0</v>
      </c>
      <c r="T8" s="127">
        <v>-400000.0</v>
      </c>
      <c r="U8" s="127">
        <v>-379916.0</v>
      </c>
      <c r="V8" s="127">
        <v>-379916.0</v>
      </c>
    </row>
    <row r="9">
      <c r="A9" s="9">
        <v>3490.0</v>
      </c>
      <c r="B9" s="114" t="s">
        <v>46</v>
      </c>
      <c r="C9" s="24">
        <v>25000.0</v>
      </c>
      <c r="D9" s="24">
        <v>26198.0</v>
      </c>
      <c r="E9" s="115">
        <v>-800000.0</v>
      </c>
      <c r="F9" s="96">
        <v>5022.0</v>
      </c>
      <c r="G9" s="116">
        <v>80000.0</v>
      </c>
      <c r="H9" s="128">
        <v>277607.0</v>
      </c>
      <c r="I9" s="117"/>
      <c r="J9" s="118">
        <v>804328.0</v>
      </c>
      <c r="K9" s="119"/>
      <c r="L9" s="96"/>
      <c r="M9" s="121">
        <v>6000.0</v>
      </c>
      <c r="N9" s="121">
        <v>5846.85</v>
      </c>
      <c r="O9" s="130">
        <v>70000.0</v>
      </c>
      <c r="P9" s="123">
        <v>0.0</v>
      </c>
      <c r="Q9" s="124">
        <v>3028.43</v>
      </c>
      <c r="R9" s="125"/>
      <c r="S9" s="126">
        <v>359616.31</v>
      </c>
      <c r="T9" s="126">
        <v>0.0</v>
      </c>
      <c r="U9" s="126">
        <v>10765.15</v>
      </c>
      <c r="V9" s="127">
        <v>-100000.0</v>
      </c>
    </row>
    <row r="10">
      <c r="A10" s="9">
        <v>3610.0</v>
      </c>
      <c r="B10" s="114" t="s">
        <v>47</v>
      </c>
      <c r="C10" s="34"/>
      <c r="D10" s="34"/>
      <c r="E10" s="115"/>
      <c r="F10" s="96"/>
      <c r="G10" s="116"/>
      <c r="H10" s="128"/>
      <c r="I10" s="117"/>
      <c r="J10" s="118"/>
      <c r="K10" s="119"/>
      <c r="L10" s="96"/>
      <c r="M10" s="120"/>
      <c r="N10" s="121"/>
      <c r="O10" s="130">
        <v>0.0</v>
      </c>
      <c r="P10" s="123">
        <v>0.0</v>
      </c>
      <c r="Q10" s="124"/>
      <c r="R10" s="125"/>
      <c r="S10" s="125"/>
      <c r="T10" s="125"/>
      <c r="U10" s="125"/>
      <c r="V10" s="125"/>
    </row>
    <row r="11">
      <c r="A11" s="9">
        <v>3630.0</v>
      </c>
      <c r="B11" s="114" t="s">
        <v>48</v>
      </c>
      <c r="C11" s="34"/>
      <c r="D11" s="34"/>
      <c r="E11" s="115"/>
      <c r="F11" s="96"/>
      <c r="G11" s="116"/>
      <c r="H11" s="128"/>
      <c r="I11" s="117"/>
      <c r="J11" s="118"/>
      <c r="K11" s="119"/>
      <c r="L11" s="96"/>
      <c r="M11" s="120"/>
      <c r="N11" s="121"/>
      <c r="O11" s="135"/>
      <c r="P11" s="123">
        <v>0.0</v>
      </c>
      <c r="Q11" s="124"/>
      <c r="R11" s="125"/>
      <c r="S11" s="125"/>
      <c r="T11" s="125"/>
      <c r="U11" s="136"/>
      <c r="V11" s="125"/>
    </row>
    <row r="12">
      <c r="A12" s="9">
        <v>3900.0</v>
      </c>
      <c r="B12" s="114" t="s">
        <v>49</v>
      </c>
      <c r="C12" s="34"/>
      <c r="D12" s="34"/>
      <c r="E12" s="115"/>
      <c r="F12" s="96"/>
      <c r="G12" s="116"/>
      <c r="H12" s="128"/>
      <c r="I12" s="117"/>
      <c r="J12" s="118"/>
      <c r="K12" s="119"/>
      <c r="L12" s="96"/>
      <c r="M12" s="120"/>
      <c r="N12" s="121"/>
      <c r="O12" s="130">
        <v>50000.0</v>
      </c>
      <c r="P12" s="123">
        <v>0.0</v>
      </c>
      <c r="Q12" s="124"/>
      <c r="R12" s="125"/>
      <c r="S12" s="125"/>
      <c r="T12" s="126">
        <v>235000.0</v>
      </c>
      <c r="U12" s="129">
        <v>0.0</v>
      </c>
      <c r="V12" s="126">
        <v>230000.0</v>
      </c>
    </row>
    <row r="13">
      <c r="A13" s="9">
        <v>3910.0</v>
      </c>
      <c r="B13" s="114" t="s">
        <v>50</v>
      </c>
      <c r="C13" s="24">
        <v>650000.0</v>
      </c>
      <c r="D13" s="24">
        <v>671098.0</v>
      </c>
      <c r="E13" s="115">
        <v>600000.0</v>
      </c>
      <c r="F13" s="96">
        <v>618226.0</v>
      </c>
      <c r="G13" s="116">
        <v>550000.0</v>
      </c>
      <c r="H13" s="128">
        <v>605520.0</v>
      </c>
      <c r="I13" s="117">
        <v>500.0</v>
      </c>
      <c r="J13" s="118">
        <v>363820.0</v>
      </c>
      <c r="K13" s="119">
        <v>500.0</v>
      </c>
      <c r="L13" s="96">
        <v>491.0</v>
      </c>
      <c r="M13" s="121">
        <v>550000.0</v>
      </c>
      <c r="N13" s="121">
        <v>333.72</v>
      </c>
      <c r="O13" s="130">
        <v>550000.0</v>
      </c>
      <c r="P13" s="123">
        <v>505000.0</v>
      </c>
      <c r="Q13" s="124">
        <v>514180.0</v>
      </c>
      <c r="R13" s="131">
        <v>450000.0</v>
      </c>
      <c r="S13" s="126">
        <f>335652+127218</f>
        <v>462870</v>
      </c>
      <c r="T13" s="126">
        <v>340000.0</v>
      </c>
      <c r="U13" s="126">
        <v>172497.21</v>
      </c>
      <c r="V13" s="126">
        <v>375000.0</v>
      </c>
    </row>
    <row r="14">
      <c r="A14" s="9">
        <v>3920.0</v>
      </c>
      <c r="B14" s="114" t="s">
        <v>51</v>
      </c>
      <c r="C14" s="34"/>
      <c r="D14" s="24">
        <v>329.0</v>
      </c>
      <c r="E14" s="115"/>
      <c r="F14" s="96">
        <v>2085.0</v>
      </c>
      <c r="G14" s="116"/>
      <c r="H14" s="128">
        <v>1342.0</v>
      </c>
      <c r="I14" s="117">
        <v>500000.0</v>
      </c>
      <c r="J14" s="118">
        <v>3879.0</v>
      </c>
      <c r="K14" s="119">
        <v>400000.0</v>
      </c>
      <c r="L14" s="96">
        <v>446446.0</v>
      </c>
      <c r="M14" s="120"/>
      <c r="N14" s="121">
        <v>228710.0</v>
      </c>
      <c r="O14" s="135"/>
      <c r="P14" s="123">
        <v>0.0</v>
      </c>
      <c r="Q14" s="124">
        <v>822.0</v>
      </c>
      <c r="R14" s="125"/>
      <c r="S14" s="126"/>
      <c r="T14" s="126">
        <v>0.0</v>
      </c>
      <c r="U14" s="126">
        <v>56580.09</v>
      </c>
      <c r="V14" s="126">
        <v>0.0</v>
      </c>
    </row>
    <row r="15">
      <c r="A15" s="9">
        <v>3940.0</v>
      </c>
      <c r="B15" s="114" t="s">
        <v>52</v>
      </c>
      <c r="C15" s="34"/>
      <c r="D15" s="34"/>
      <c r="E15" s="115"/>
      <c r="F15" s="96">
        <v>1046.0</v>
      </c>
      <c r="G15" s="116"/>
      <c r="H15" s="128"/>
      <c r="I15" s="117"/>
      <c r="J15" s="118"/>
      <c r="K15" s="119"/>
      <c r="L15" s="96"/>
      <c r="M15" s="120"/>
      <c r="N15" s="121"/>
      <c r="O15" s="130"/>
      <c r="P15" s="123">
        <v>0.0</v>
      </c>
      <c r="Q15" s="124"/>
      <c r="R15" s="125"/>
      <c r="S15" s="125"/>
      <c r="T15" s="125"/>
      <c r="U15" s="125"/>
      <c r="V15" s="125"/>
    </row>
    <row r="16">
      <c r="A16" s="9">
        <v>3950.0</v>
      </c>
      <c r="B16" s="114" t="s">
        <v>53</v>
      </c>
      <c r="C16" s="34"/>
      <c r="D16" s="34"/>
      <c r="E16" s="115"/>
      <c r="F16" s="96"/>
      <c r="G16" s="116"/>
      <c r="H16" s="128"/>
      <c r="I16" s="117"/>
      <c r="J16" s="118"/>
      <c r="K16" s="119"/>
      <c r="L16" s="96"/>
      <c r="M16" s="120"/>
      <c r="N16" s="121"/>
      <c r="O16" s="130"/>
      <c r="P16" s="123">
        <v>0.0</v>
      </c>
      <c r="Q16" s="124">
        <v>14953.0</v>
      </c>
      <c r="R16" s="125"/>
      <c r="S16" s="125"/>
      <c r="T16" s="126">
        <v>0.0</v>
      </c>
      <c r="U16" s="127">
        <v>-30200.0</v>
      </c>
      <c r="V16" s="126">
        <v>0.0</v>
      </c>
    </row>
    <row r="17">
      <c r="A17" s="9">
        <v>3960.0</v>
      </c>
      <c r="B17" s="114" t="s">
        <v>54</v>
      </c>
      <c r="C17" s="34"/>
      <c r="D17" s="24">
        <v>489.0</v>
      </c>
      <c r="E17" s="115"/>
      <c r="F17" s="96">
        <v>4050.0</v>
      </c>
      <c r="G17" s="116"/>
      <c r="H17" s="128"/>
      <c r="I17" s="117"/>
      <c r="J17" s="118"/>
      <c r="K17" s="119"/>
      <c r="L17" s="96"/>
      <c r="M17" s="121">
        <v>75000.0</v>
      </c>
      <c r="N17" s="121">
        <v>74325.56</v>
      </c>
      <c r="O17" s="130"/>
      <c r="P17" s="123">
        <v>0.0</v>
      </c>
      <c r="Q17" s="124"/>
      <c r="R17" s="125"/>
      <c r="S17" s="125"/>
      <c r="T17" s="125"/>
      <c r="U17" s="125"/>
      <c r="V17" s="125"/>
    </row>
    <row r="18">
      <c r="A18" s="9">
        <v>3970.0</v>
      </c>
      <c r="B18" s="114" t="s">
        <v>55</v>
      </c>
      <c r="C18" s="34"/>
      <c r="D18" s="34"/>
      <c r="E18" s="115"/>
      <c r="F18" s="96"/>
      <c r="G18" s="116"/>
      <c r="H18" s="128">
        <v>31388.0</v>
      </c>
      <c r="I18" s="117"/>
      <c r="J18" s="118">
        <v>107700.0</v>
      </c>
      <c r="K18" s="119"/>
      <c r="L18" s="96"/>
      <c r="M18" s="120"/>
      <c r="N18" s="121"/>
      <c r="O18" s="130"/>
      <c r="P18" s="123">
        <v>0.0</v>
      </c>
      <c r="Q18" s="124"/>
      <c r="R18" s="125"/>
      <c r="S18" s="126">
        <v>3120.0</v>
      </c>
      <c r="T18" s="126">
        <v>0.0</v>
      </c>
      <c r="U18" s="129">
        <v>0.0</v>
      </c>
      <c r="V18" s="126">
        <v>0.0</v>
      </c>
    </row>
    <row r="19">
      <c r="A19" s="9">
        <v>3990.0</v>
      </c>
      <c r="B19" s="114" t="s">
        <v>56</v>
      </c>
      <c r="C19" s="34"/>
      <c r="D19" s="24">
        <v>-315396.0</v>
      </c>
      <c r="E19" s="115">
        <v>200000.0</v>
      </c>
      <c r="F19" s="96">
        <v>424919.0</v>
      </c>
      <c r="G19" s="116">
        <v>15000.0</v>
      </c>
      <c r="H19" s="128">
        <v>136712.0</v>
      </c>
      <c r="I19" s="117">
        <v>25000.0</v>
      </c>
      <c r="J19" s="118">
        <v>49042.0</v>
      </c>
      <c r="K19" s="119">
        <v>25000.0</v>
      </c>
      <c r="L19" s="96">
        <v>23106.41</v>
      </c>
      <c r="M19" s="120"/>
      <c r="N19" s="121">
        <v>28804.78</v>
      </c>
      <c r="O19" s="135">
        <v>-600000.0</v>
      </c>
      <c r="P19" s="123">
        <v>270000.0</v>
      </c>
      <c r="Q19" s="124">
        <v>273821.0</v>
      </c>
      <c r="R19" s="125"/>
      <c r="S19" s="126">
        <v>10246.1</v>
      </c>
      <c r="T19" s="126">
        <v>220000.0</v>
      </c>
      <c r="U19" s="126">
        <v>177114.16</v>
      </c>
      <c r="V19" s="126">
        <v>235000.0</v>
      </c>
    </row>
    <row r="20">
      <c r="A20" s="9">
        <v>3991.0</v>
      </c>
      <c r="B20" s="114" t="s">
        <v>57</v>
      </c>
      <c r="C20" s="34"/>
      <c r="D20" s="34"/>
      <c r="E20" s="115"/>
      <c r="F20" s="96"/>
      <c r="G20" s="116"/>
      <c r="H20" s="128">
        <v>16315.0</v>
      </c>
      <c r="I20" s="117"/>
      <c r="J20" s="118">
        <v>2186.0</v>
      </c>
      <c r="K20" s="119"/>
      <c r="L20" s="96"/>
      <c r="M20" s="120"/>
      <c r="N20" s="121"/>
      <c r="O20" s="130"/>
      <c r="P20" s="137">
        <v>0.0</v>
      </c>
      <c r="Q20" s="138">
        <v>-3199.0</v>
      </c>
      <c r="R20" s="139"/>
      <c r="S20" s="140"/>
      <c r="T20" s="140"/>
      <c r="U20" s="140"/>
      <c r="V20" s="140"/>
    </row>
    <row r="21" ht="15.75" customHeight="1">
      <c r="A21" s="9">
        <v>3992.0</v>
      </c>
      <c r="B21" s="114" t="s">
        <v>175</v>
      </c>
      <c r="C21" s="34"/>
      <c r="D21" s="34"/>
      <c r="E21" s="115"/>
      <c r="F21" s="96"/>
      <c r="G21" s="141"/>
      <c r="H21" s="142"/>
      <c r="I21" s="117"/>
      <c r="J21" s="118"/>
      <c r="K21" s="119"/>
      <c r="L21" s="96">
        <v>63972.6</v>
      </c>
      <c r="M21" s="143"/>
      <c r="N21" s="143">
        <v>132665.96</v>
      </c>
    </row>
    <row r="22" ht="15.75" customHeight="1">
      <c r="A22" s="144" t="s">
        <v>58</v>
      </c>
      <c r="B22" s="145"/>
      <c r="C22" s="146">
        <f t="shared" ref="C22:N22" si="1">SUM(C3:C21)</f>
        <v>2242333</v>
      </c>
      <c r="D22" s="146">
        <f t="shared" si="1"/>
        <v>2099414</v>
      </c>
      <c r="E22" s="147">
        <f t="shared" si="1"/>
        <v>2315700</v>
      </c>
      <c r="F22" s="148">
        <f t="shared" si="1"/>
        <v>2844748</v>
      </c>
      <c r="G22" s="149">
        <f t="shared" si="1"/>
        <v>1876792.96</v>
      </c>
      <c r="H22" s="149">
        <f t="shared" si="1"/>
        <v>3565778</v>
      </c>
      <c r="I22" s="150">
        <f t="shared" si="1"/>
        <v>1832233.28</v>
      </c>
      <c r="J22" s="151">
        <f t="shared" si="1"/>
        <v>2750606</v>
      </c>
      <c r="K22" s="150">
        <f t="shared" si="1"/>
        <v>1522430.69</v>
      </c>
      <c r="L22" s="151">
        <f t="shared" si="1"/>
        <v>1465810.58</v>
      </c>
      <c r="M22" s="152">
        <f t="shared" si="1"/>
        <v>1384020</v>
      </c>
      <c r="N22" s="153">
        <f t="shared" si="1"/>
        <v>1971754.87</v>
      </c>
      <c r="O22" s="154">
        <f t="shared" ref="O22:Q22" si="2">SUM(O3:O20)</f>
        <v>1525000</v>
      </c>
      <c r="P22" s="155">
        <f t="shared" si="2"/>
        <v>1665000</v>
      </c>
      <c r="Q22" s="156">
        <f t="shared" si="2"/>
        <v>1873385.43</v>
      </c>
      <c r="R22" s="157">
        <f>SUM(R4:R19)</f>
        <v>1375000</v>
      </c>
      <c r="S22" s="158">
        <f>SUM(S3:S19)</f>
        <v>1732166.41</v>
      </c>
      <c r="T22" s="158">
        <f>SUM(T4:T19)</f>
        <v>1395000</v>
      </c>
      <c r="U22" s="158">
        <f>SUM(U3:U19)</f>
        <v>306553.61</v>
      </c>
      <c r="V22" s="158">
        <f>SUM(V4:V19)</f>
        <v>750084</v>
      </c>
    </row>
    <row r="23" ht="15.75" customHeight="1">
      <c r="A23" s="9"/>
      <c r="B23" s="114"/>
      <c r="C23" s="34"/>
      <c r="D23" s="34"/>
      <c r="E23" s="115"/>
      <c r="F23" s="96"/>
      <c r="G23" s="128"/>
      <c r="H23" s="128"/>
      <c r="I23" s="117"/>
      <c r="J23" s="96"/>
      <c r="K23" s="96"/>
      <c r="L23" s="96"/>
      <c r="M23" s="159"/>
      <c r="N23" s="159"/>
      <c r="O23" s="135"/>
      <c r="P23" s="160"/>
      <c r="Q23" s="161"/>
      <c r="R23" s="162"/>
      <c r="S23" s="162"/>
      <c r="T23" s="162"/>
      <c r="U23" s="162"/>
      <c r="V23" s="162"/>
    </row>
    <row r="24" ht="15.75" customHeight="1">
      <c r="A24" s="9" t="s">
        <v>59</v>
      </c>
      <c r="B24" s="114"/>
      <c r="C24" s="163"/>
      <c r="D24" s="163"/>
      <c r="E24" s="115"/>
      <c r="F24" s="96"/>
      <c r="G24" s="128"/>
      <c r="H24" s="128"/>
      <c r="I24" s="164"/>
      <c r="J24" s="165"/>
      <c r="K24" s="165"/>
      <c r="L24" s="165"/>
      <c r="M24" s="120"/>
      <c r="N24" s="121"/>
      <c r="O24" s="135"/>
      <c r="P24" s="123">
        <v>420000.0</v>
      </c>
      <c r="Q24" s="124">
        <v>372087.55</v>
      </c>
      <c r="R24" s="131">
        <v>420000.0</v>
      </c>
      <c r="S24" s="126">
        <f>362397.02+42913.14</f>
        <v>405310.16</v>
      </c>
      <c r="T24" s="126">
        <v>405000.0</v>
      </c>
      <c r="U24" s="126">
        <v>362667.04</v>
      </c>
      <c r="V24" s="126">
        <v>390000.0</v>
      </c>
    </row>
    <row r="25" ht="15.75" customHeight="1">
      <c r="A25" s="166">
        <v>5010.0</v>
      </c>
      <c r="B25" s="167" t="s">
        <v>60</v>
      </c>
      <c r="C25" s="24">
        <v>513964.91</v>
      </c>
      <c r="D25" s="24">
        <v>478999.0</v>
      </c>
      <c r="E25" s="168">
        <v>475893.3</v>
      </c>
      <c r="F25" s="169">
        <v>456189.0</v>
      </c>
      <c r="G25" s="170">
        <v>453231.38</v>
      </c>
      <c r="H25" s="171">
        <v>432407.0</v>
      </c>
      <c r="I25" s="118">
        <v>428168.0</v>
      </c>
      <c r="J25" s="96">
        <v>415776.0</v>
      </c>
      <c r="K25" s="118">
        <v>404800.0</v>
      </c>
      <c r="L25" s="96">
        <v>374840.25</v>
      </c>
      <c r="M25" s="121">
        <v>376247.0</v>
      </c>
      <c r="N25" s="172">
        <v>372371.6</v>
      </c>
      <c r="O25" s="135">
        <v>405625.0</v>
      </c>
      <c r="P25" s="123">
        <v>0.0</v>
      </c>
      <c r="Q25" s="124">
        <v>1000.0</v>
      </c>
      <c r="R25" s="131">
        <v>0.0</v>
      </c>
      <c r="S25" s="126">
        <v>2575.0</v>
      </c>
      <c r="T25" s="126">
        <v>0.0</v>
      </c>
      <c r="U25" s="129">
        <v>0.0</v>
      </c>
      <c r="V25" s="126">
        <v>0.0</v>
      </c>
    </row>
    <row r="26" ht="15.75" customHeight="1">
      <c r="A26" s="9">
        <v>5011.0</v>
      </c>
      <c r="B26" s="114" t="s">
        <v>61</v>
      </c>
      <c r="C26" s="34"/>
      <c r="D26" s="34"/>
      <c r="E26" s="115"/>
      <c r="F26" s="96"/>
      <c r="G26" s="116"/>
      <c r="H26" s="128">
        <v>2000.0</v>
      </c>
      <c r="I26" s="118"/>
      <c r="J26" s="96">
        <v>1800.0</v>
      </c>
      <c r="K26" s="118"/>
      <c r="L26" s="96">
        <v>1200.0</v>
      </c>
      <c r="M26" s="120"/>
      <c r="N26" s="172">
        <v>1375.0</v>
      </c>
      <c r="O26" s="135"/>
      <c r="P26" s="123">
        <v>0.0</v>
      </c>
      <c r="Q26" s="124">
        <v>44650.51</v>
      </c>
      <c r="R26" s="131"/>
      <c r="S26" s="126"/>
      <c r="T26" s="126"/>
      <c r="U26" s="129"/>
      <c r="V26" s="126"/>
    </row>
    <row r="27" ht="15.75" customHeight="1">
      <c r="A27" s="9">
        <v>5020.0</v>
      </c>
      <c r="B27" s="114" t="s">
        <v>62</v>
      </c>
      <c r="C27" s="24">
        <v>58379.088</v>
      </c>
      <c r="D27" s="24">
        <v>57480.0</v>
      </c>
      <c r="E27" s="115">
        <v>54743.0</v>
      </c>
      <c r="F27" s="96">
        <v>54743.0</v>
      </c>
      <c r="G27" s="116">
        <v>51889.0</v>
      </c>
      <c r="H27" s="128"/>
      <c r="I27" s="118">
        <v>48300.0</v>
      </c>
      <c r="J27" s="96"/>
      <c r="K27" s="118">
        <v>44980.83</v>
      </c>
      <c r="L27" s="96"/>
      <c r="M27" s="121">
        <v>45149.64</v>
      </c>
      <c r="N27" s="121"/>
      <c r="O27" s="135">
        <v>48675.0</v>
      </c>
      <c r="P27" s="123">
        <f>P24*0.102</f>
        <v>42840</v>
      </c>
      <c r="Q27" s="124"/>
      <c r="R27" s="131">
        <f>R24*0.102</f>
        <v>42840</v>
      </c>
      <c r="S27" s="125"/>
      <c r="T27" s="126">
        <f>T24*0.102</f>
        <v>41310</v>
      </c>
      <c r="U27" s="126">
        <v>43520.03</v>
      </c>
      <c r="V27" s="126">
        <f>V24*0.102</f>
        <v>39780</v>
      </c>
    </row>
    <row r="28" ht="15.75" customHeight="1">
      <c r="A28" s="9">
        <v>5090.0</v>
      </c>
      <c r="B28" s="114" t="s">
        <v>63</v>
      </c>
      <c r="C28" s="34"/>
      <c r="D28" s="34"/>
      <c r="E28" s="115">
        <v>54054.7</v>
      </c>
      <c r="F28" s="96"/>
      <c r="G28" s="116">
        <v>51480.624</v>
      </c>
      <c r="H28" s="128">
        <v>51889.0</v>
      </c>
      <c r="I28" s="118"/>
      <c r="J28" s="96">
        <v>49893.0</v>
      </c>
      <c r="K28" s="118"/>
      <c r="L28" s="96">
        <v>44980.83</v>
      </c>
      <c r="M28" s="120"/>
      <c r="N28" s="172">
        <v>44684.59</v>
      </c>
      <c r="O28" s="135"/>
      <c r="P28" s="132"/>
    </row>
    <row r="29" ht="15.75" customHeight="1">
      <c r="A29" s="9">
        <v>5250.0</v>
      </c>
      <c r="B29" s="114" t="s">
        <v>64</v>
      </c>
      <c r="C29" s="24">
        <v>9273.0</v>
      </c>
      <c r="D29" s="24">
        <v>9273.0</v>
      </c>
      <c r="E29" s="115"/>
      <c r="F29" s="96"/>
      <c r="G29" s="116">
        <v>10094.24</v>
      </c>
      <c r="H29" s="128">
        <v>8970.0</v>
      </c>
      <c r="I29" s="118">
        <v>8000.0</v>
      </c>
      <c r="J29" s="96">
        <v>7659.0</v>
      </c>
      <c r="K29" s="118">
        <v>8000.0</v>
      </c>
      <c r="L29" s="96">
        <v>6148.34</v>
      </c>
      <c r="M29" s="121">
        <v>13000.0</v>
      </c>
      <c r="N29" s="172">
        <v>7657.5</v>
      </c>
      <c r="O29" s="135">
        <v>8000.0</v>
      </c>
      <c r="P29" s="123">
        <v>9000.0</v>
      </c>
      <c r="Q29" s="124">
        <v>8866.0</v>
      </c>
      <c r="R29" s="131">
        <v>0.0</v>
      </c>
      <c r="S29" s="126">
        <v>8760.0</v>
      </c>
      <c r="T29" s="126">
        <v>0.0</v>
      </c>
      <c r="U29" s="126">
        <v>14719.0</v>
      </c>
      <c r="V29" s="126">
        <v>0.0</v>
      </c>
    </row>
    <row r="30" ht="15.75" customHeight="1">
      <c r="A30" s="9">
        <v>5270.0</v>
      </c>
      <c r="B30" s="114" t="s">
        <v>65</v>
      </c>
      <c r="C30" s="24">
        <v>4392.0</v>
      </c>
      <c r="D30" s="24">
        <v>4392.0</v>
      </c>
      <c r="E30" s="115">
        <v>4392.0</v>
      </c>
      <c r="F30" s="96">
        <v>4392.0</v>
      </c>
      <c r="G30" s="116">
        <v>4392.0</v>
      </c>
      <c r="H30" s="128">
        <v>4392.0</v>
      </c>
      <c r="I30" s="118">
        <v>4392.0</v>
      </c>
      <c r="J30" s="96">
        <v>4392.0</v>
      </c>
      <c r="K30" s="118">
        <v>4392.0</v>
      </c>
      <c r="L30" s="96">
        <v>4026.0</v>
      </c>
      <c r="M30" s="121">
        <v>5000.0</v>
      </c>
      <c r="N30" s="172">
        <v>4392.0</v>
      </c>
      <c r="O30" s="135">
        <v>5000.0</v>
      </c>
      <c r="P30" s="173">
        <v>4500.0</v>
      </c>
      <c r="Q30" s="174">
        <v>4026.0</v>
      </c>
      <c r="R30" s="131">
        <v>0.0</v>
      </c>
      <c r="S30" s="126">
        <v>4392.0</v>
      </c>
      <c r="T30" s="126">
        <v>0.0</v>
      </c>
      <c r="U30" s="126">
        <v>4392.0</v>
      </c>
      <c r="V30" s="126">
        <v>0.0</v>
      </c>
    </row>
    <row r="31" ht="15.75" customHeight="1">
      <c r="A31" s="9">
        <v>5290.0</v>
      </c>
      <c r="B31" s="114" t="s">
        <v>66</v>
      </c>
      <c r="C31" s="24">
        <v>-4392.0</v>
      </c>
      <c r="D31" s="24">
        <v>-4392.0</v>
      </c>
      <c r="E31" s="115">
        <v>-4392.0</v>
      </c>
      <c r="F31" s="96">
        <v>-4392.0</v>
      </c>
      <c r="G31" s="116">
        <v>-14486.24</v>
      </c>
      <c r="H31" s="128">
        <v>-13362.0</v>
      </c>
      <c r="I31" s="118">
        <v>-12392.0</v>
      </c>
      <c r="J31" s="96">
        <v>-12051.0</v>
      </c>
      <c r="K31" s="118">
        <v>-12392.0</v>
      </c>
      <c r="L31" s="96">
        <v>-10174.34</v>
      </c>
      <c r="M31" s="121">
        <v>-13000.0</v>
      </c>
      <c r="N31" s="172">
        <v>-12049.5</v>
      </c>
      <c r="O31" s="135"/>
      <c r="P31" s="173">
        <v>0.0</v>
      </c>
      <c r="Q31" s="174">
        <v>-12892.0</v>
      </c>
      <c r="R31" s="131">
        <v>0.0</v>
      </c>
      <c r="S31" s="125"/>
      <c r="T31" s="126">
        <v>0.0</v>
      </c>
      <c r="U31" s="127">
        <v>-14719.0</v>
      </c>
      <c r="V31" s="126">
        <v>0.0</v>
      </c>
    </row>
    <row r="32" ht="15.75" customHeight="1">
      <c r="A32" s="9">
        <v>5310.0</v>
      </c>
      <c r="B32" s="114" t="s">
        <v>67</v>
      </c>
      <c r="C32" s="34"/>
      <c r="D32" s="34"/>
      <c r="E32" s="115"/>
      <c r="F32" s="96"/>
      <c r="G32" s="116"/>
      <c r="H32" s="128"/>
      <c r="I32" s="118"/>
      <c r="J32" s="96"/>
      <c r="K32" s="118"/>
      <c r="L32" s="96"/>
      <c r="M32" s="120"/>
      <c r="N32" s="172">
        <v>32.3</v>
      </c>
      <c r="O32" s="135"/>
      <c r="P32" s="173"/>
      <c r="Q32" s="174">
        <v>-79.2</v>
      </c>
      <c r="R32" s="131"/>
      <c r="S32" s="125"/>
      <c r="T32" s="126"/>
      <c r="U32" s="127"/>
      <c r="V32" s="126"/>
    </row>
    <row r="33" ht="15.75" customHeight="1">
      <c r="A33" s="9">
        <v>5330.0</v>
      </c>
      <c r="B33" s="114" t="s">
        <v>68</v>
      </c>
      <c r="C33" s="34"/>
      <c r="D33" s="34"/>
      <c r="E33" s="115"/>
      <c r="F33" s="96"/>
      <c r="G33" s="116"/>
      <c r="H33" s="128"/>
      <c r="I33" s="118"/>
      <c r="J33" s="96"/>
      <c r="K33" s="118"/>
      <c r="L33" s="96"/>
      <c r="M33" s="120"/>
      <c r="N33" s="121"/>
      <c r="O33" s="135"/>
      <c r="P33" s="173">
        <v>0.0</v>
      </c>
      <c r="Q33" s="175"/>
      <c r="R33" s="131">
        <v>0.0</v>
      </c>
      <c r="S33" s="125"/>
      <c r="T33" s="126">
        <v>0.0</v>
      </c>
      <c r="U33" s="126">
        <v>2000.0</v>
      </c>
      <c r="V33" s="126">
        <v>0.0</v>
      </c>
    </row>
    <row r="34" ht="15.75" customHeight="1">
      <c r="A34" s="9">
        <v>5350.0</v>
      </c>
      <c r="B34" s="114" t="s">
        <v>69</v>
      </c>
      <c r="C34" s="34"/>
      <c r="D34" s="34"/>
      <c r="E34" s="115"/>
      <c r="F34" s="96"/>
      <c r="G34" s="116"/>
      <c r="H34" s="128"/>
      <c r="I34" s="118"/>
      <c r="J34" s="96"/>
      <c r="K34" s="118"/>
      <c r="L34" s="96"/>
      <c r="M34" s="120"/>
      <c r="N34" s="121"/>
      <c r="O34" s="135"/>
      <c r="P34" s="173">
        <v>0.0</v>
      </c>
      <c r="Q34" s="174">
        <v>-7298.0</v>
      </c>
      <c r="R34" s="131">
        <v>0.0</v>
      </c>
      <c r="S34" s="125"/>
      <c r="T34" s="126">
        <v>0.0</v>
      </c>
      <c r="U34" s="126">
        <v>0.0</v>
      </c>
      <c r="V34" s="126">
        <v>0.0</v>
      </c>
    </row>
    <row r="35" ht="15.75" customHeight="1">
      <c r="A35" s="9">
        <v>5400.0</v>
      </c>
      <c r="B35" s="114" t="s">
        <v>70</v>
      </c>
      <c r="C35" s="24">
        <v>72469.0523</v>
      </c>
      <c r="D35" s="24">
        <v>69466.0</v>
      </c>
      <c r="E35" s="115">
        <v>74722.67</v>
      </c>
      <c r="F35" s="96">
        <v>66224.0</v>
      </c>
      <c r="G35" s="116">
        <v>63905.62</v>
      </c>
      <c r="H35" s="128">
        <v>62853.0</v>
      </c>
      <c r="I35" s="118">
        <v>60371.688</v>
      </c>
      <c r="J35" s="96">
        <v>60577.0</v>
      </c>
      <c r="K35" s="118">
        <v>57076.8</v>
      </c>
      <c r="L35" s="96">
        <v>50648.31</v>
      </c>
      <c r="M35" s="121">
        <v>52674.58</v>
      </c>
      <c r="N35" s="172">
        <v>54401.86</v>
      </c>
      <c r="O35" s="135">
        <v>57193.0</v>
      </c>
      <c r="P35" s="123">
        <f>P24*0.141</f>
        <v>59220</v>
      </c>
      <c r="Q35" s="124">
        <v>57969.39</v>
      </c>
      <c r="R35" s="131">
        <f>R24*0.141</f>
        <v>59220</v>
      </c>
      <c r="S35" s="126">
        <v>53202.6</v>
      </c>
      <c r="T35" s="126">
        <f>T24*0.141</f>
        <v>57105</v>
      </c>
      <c r="U35" s="126">
        <v>52495.2</v>
      </c>
      <c r="V35" s="126">
        <f>V24*0.141</f>
        <v>54990</v>
      </c>
    </row>
    <row r="36" ht="15.75" customHeight="1">
      <c r="A36" s="9">
        <v>5411.0</v>
      </c>
      <c r="B36" s="114" t="s">
        <v>71</v>
      </c>
      <c r="C36" s="24">
        <v>8125.83</v>
      </c>
      <c r="D36" s="24">
        <v>8105.0</v>
      </c>
      <c r="E36" s="115">
        <v>7718.76</v>
      </c>
      <c r="F36" s="96">
        <v>7719.0</v>
      </c>
      <c r="G36" s="116">
        <v>7316.34</v>
      </c>
      <c r="H36" s="128">
        <v>7316.0</v>
      </c>
      <c r="I36" s="118">
        <v>6810.3</v>
      </c>
      <c r="J36" s="96">
        <v>7035.0</v>
      </c>
      <c r="K36" s="118">
        <v>6342.3</v>
      </c>
      <c r="L36" s="96">
        <v>6342.3</v>
      </c>
      <c r="M36" s="121">
        <v>6320.95</v>
      </c>
      <c r="N36" s="172">
        <v>6300.53</v>
      </c>
      <c r="O36" s="135">
        <v>6863.0</v>
      </c>
      <c r="P36" s="123">
        <f>ROUND(P27*0.141,0)</f>
        <v>6040</v>
      </c>
      <c r="Q36" s="124">
        <v>2869.51</v>
      </c>
      <c r="R36" s="131">
        <f>ROUND(R27*0.141,0)</f>
        <v>6040</v>
      </c>
      <c r="S36" s="126">
        <v>6131.76</v>
      </c>
      <c r="T36" s="126">
        <f>ROUND(T27*0.141,0)</f>
        <v>5825</v>
      </c>
      <c r="U36" s="126">
        <v>6136.34</v>
      </c>
      <c r="V36" s="126">
        <f>ROUND(V27*0.141,0)</f>
        <v>5609</v>
      </c>
    </row>
    <row r="37" ht="15.75" customHeight="1">
      <c r="A37" s="9">
        <v>5953.0</v>
      </c>
      <c r="B37" s="114" t="s">
        <v>176</v>
      </c>
      <c r="C37" s="24">
        <v>-9273.0</v>
      </c>
      <c r="D37" s="24">
        <v>-9273.0</v>
      </c>
      <c r="E37" s="115">
        <v>-9500.0</v>
      </c>
      <c r="F37" s="96">
        <v>-9092.0</v>
      </c>
      <c r="G37" s="116"/>
      <c r="H37" s="128"/>
      <c r="I37" s="118"/>
      <c r="J37" s="96"/>
      <c r="K37" s="118"/>
      <c r="L37" s="96"/>
      <c r="M37" s="120"/>
      <c r="N37" s="121"/>
      <c r="O37" s="135">
        <v>1000.0</v>
      </c>
      <c r="P37" s="123">
        <v>2000.0</v>
      </c>
      <c r="Q37" s="124"/>
      <c r="R37" s="131">
        <v>2000.0</v>
      </c>
      <c r="S37" s="125"/>
      <c r="T37" s="126">
        <v>0.0</v>
      </c>
      <c r="U37" s="126">
        <v>0.0</v>
      </c>
      <c r="V37" s="126">
        <v>1500.0</v>
      </c>
    </row>
    <row r="38" ht="15.75" customHeight="1">
      <c r="A38" s="9">
        <v>5900.0</v>
      </c>
      <c r="B38" s="114" t="s">
        <v>73</v>
      </c>
      <c r="C38" s="34"/>
      <c r="D38" s="34"/>
      <c r="E38" s="115"/>
      <c r="F38" s="96"/>
      <c r="G38" s="116"/>
      <c r="H38" s="128"/>
      <c r="I38" s="118"/>
      <c r="J38" s="96"/>
      <c r="K38" s="118">
        <v>1000.0</v>
      </c>
      <c r="L38" s="96">
        <v>1797.2</v>
      </c>
      <c r="M38" s="121">
        <v>1000.0</v>
      </c>
      <c r="N38" s="121"/>
      <c r="O38" s="135">
        <v>1000.0</v>
      </c>
      <c r="P38" s="123">
        <v>0.0</v>
      </c>
      <c r="Q38" s="124"/>
      <c r="R38" s="131">
        <v>0.0</v>
      </c>
      <c r="S38" s="125"/>
      <c r="T38" s="126">
        <v>0.0</v>
      </c>
      <c r="U38" s="127">
        <v>-8944.0</v>
      </c>
      <c r="V38" s="126">
        <v>0.0</v>
      </c>
    </row>
    <row r="39" ht="15.75" customHeight="1">
      <c r="A39" s="9">
        <v>5910.0</v>
      </c>
      <c r="B39" s="114" t="s">
        <v>74</v>
      </c>
      <c r="C39" s="34"/>
      <c r="D39" s="34"/>
      <c r="E39" s="115"/>
      <c r="F39" s="96"/>
      <c r="G39" s="116"/>
      <c r="H39" s="128"/>
      <c r="I39" s="118"/>
      <c r="J39" s="96"/>
      <c r="K39" s="118"/>
      <c r="L39" s="96"/>
      <c r="M39" s="120"/>
      <c r="N39" s="172">
        <v>267.0</v>
      </c>
      <c r="O39" s="135">
        <v>1000.0</v>
      </c>
      <c r="P39" s="123">
        <v>1000.0</v>
      </c>
      <c r="Q39" s="124"/>
      <c r="R39" s="131">
        <v>1000.0</v>
      </c>
      <c r="S39" s="125"/>
      <c r="T39" s="126">
        <v>1000.0</v>
      </c>
      <c r="U39" s="126">
        <v>0.0</v>
      </c>
      <c r="V39" s="126">
        <v>1000.0</v>
      </c>
    </row>
    <row r="40" ht="15.75" customHeight="1">
      <c r="A40" s="9">
        <v>5945.0</v>
      </c>
      <c r="B40" s="114" t="s">
        <v>75</v>
      </c>
      <c r="C40" s="24">
        <v>9273.0</v>
      </c>
      <c r="D40" s="24">
        <v>9273.0</v>
      </c>
      <c r="E40" s="115">
        <v>9500.0</v>
      </c>
      <c r="F40" s="96">
        <v>9092.0</v>
      </c>
      <c r="G40" s="116">
        <v>10094.24</v>
      </c>
      <c r="H40" s="128">
        <v>8970.0</v>
      </c>
      <c r="I40" s="118">
        <v>7860.0</v>
      </c>
      <c r="J40" s="96">
        <v>8315.0</v>
      </c>
      <c r="K40" s="118">
        <v>7002.84</v>
      </c>
      <c r="L40" s="96">
        <v>6148.34</v>
      </c>
      <c r="M40" s="121">
        <v>6000.0</v>
      </c>
      <c r="N40" s="172">
        <v>6084.97</v>
      </c>
      <c r="O40" s="135">
        <v>8000.0</v>
      </c>
      <c r="P40" s="123">
        <v>10000.0</v>
      </c>
      <c r="Q40" s="124">
        <v>8360.53</v>
      </c>
      <c r="R40" s="131">
        <v>10000.0</v>
      </c>
      <c r="S40" s="126">
        <v>8208.0</v>
      </c>
      <c r="T40" s="126">
        <v>12000.0</v>
      </c>
      <c r="U40" s="126">
        <v>14719.0</v>
      </c>
      <c r="V40" s="126">
        <v>12000.0</v>
      </c>
    </row>
    <row r="41" ht="15.75" customHeight="1">
      <c r="A41" s="9">
        <v>5990.0</v>
      </c>
      <c r="B41" s="114" t="s">
        <v>76</v>
      </c>
      <c r="C41" s="24">
        <v>5000.0</v>
      </c>
      <c r="D41" s="24">
        <v>7138.0</v>
      </c>
      <c r="E41" s="115">
        <v>10100.0</v>
      </c>
      <c r="F41" s="96">
        <v>9942.0</v>
      </c>
      <c r="G41" s="141"/>
      <c r="H41" s="142">
        <v>1437.0</v>
      </c>
      <c r="I41" s="118"/>
      <c r="J41" s="96">
        <v>1159.0</v>
      </c>
      <c r="K41" s="176"/>
      <c r="L41" s="96"/>
      <c r="M41" s="120"/>
      <c r="N41" s="172">
        <v>5770.7</v>
      </c>
      <c r="O41" s="135"/>
      <c r="P41" s="137">
        <v>5000.0</v>
      </c>
      <c r="Q41" s="138"/>
      <c r="R41" s="177">
        <v>5000.0</v>
      </c>
      <c r="S41" s="140">
        <v>38.35</v>
      </c>
      <c r="T41" s="140">
        <v>0.0</v>
      </c>
      <c r="U41" s="140">
        <v>11026.55</v>
      </c>
      <c r="V41" s="140">
        <v>0.0</v>
      </c>
    </row>
    <row r="42" ht="15.75" customHeight="1">
      <c r="A42" s="144" t="s">
        <v>77</v>
      </c>
      <c r="B42" s="145"/>
      <c r="C42" s="146">
        <f t="shared" ref="C42:L42" si="3">SUM(C25:C41)</f>
        <v>667211.8803</v>
      </c>
      <c r="D42" s="146">
        <f t="shared" si="3"/>
        <v>630461</v>
      </c>
      <c r="E42" s="147">
        <f t="shared" si="3"/>
        <v>677232.43</v>
      </c>
      <c r="F42" s="148">
        <f t="shared" si="3"/>
        <v>594817</v>
      </c>
      <c r="G42" s="141">
        <f t="shared" si="3"/>
        <v>637917.204</v>
      </c>
      <c r="H42" s="142">
        <f t="shared" si="3"/>
        <v>566872</v>
      </c>
      <c r="I42" s="150">
        <f t="shared" si="3"/>
        <v>551509.988</v>
      </c>
      <c r="J42" s="151">
        <f t="shared" si="3"/>
        <v>544555</v>
      </c>
      <c r="K42" s="150">
        <f t="shared" si="3"/>
        <v>521202.77</v>
      </c>
      <c r="L42" s="151">
        <f t="shared" si="3"/>
        <v>485957.23</v>
      </c>
      <c r="M42" s="178">
        <f>SUM(M23:M41)</f>
        <v>492392.17</v>
      </c>
      <c r="N42" s="179">
        <f t="shared" ref="N42:O42" si="4">SUM(N25:N41)</f>
        <v>491288.55</v>
      </c>
      <c r="O42" s="154">
        <f t="shared" si="4"/>
        <v>542356</v>
      </c>
      <c r="P42" s="180">
        <f t="shared" ref="P42:V42" si="5">SUM(P24:P41)</f>
        <v>559600</v>
      </c>
      <c r="Q42" s="181">
        <f t="shared" si="5"/>
        <v>479560.29</v>
      </c>
      <c r="R42" s="182">
        <f t="shared" si="5"/>
        <v>546100</v>
      </c>
      <c r="S42" s="183">
        <f t="shared" si="5"/>
        <v>488617.87</v>
      </c>
      <c r="T42" s="183">
        <f t="shared" si="5"/>
        <v>522240</v>
      </c>
      <c r="U42" s="183">
        <f t="shared" si="5"/>
        <v>488012.16</v>
      </c>
      <c r="V42" s="183">
        <f t="shared" si="5"/>
        <v>504879</v>
      </c>
    </row>
    <row r="43" ht="15.75" customHeight="1">
      <c r="A43" s="9"/>
      <c r="B43" s="114"/>
      <c r="C43" s="34"/>
      <c r="D43" s="34"/>
      <c r="E43" s="115"/>
      <c r="F43" s="96"/>
      <c r="G43" s="128"/>
      <c r="H43" s="128"/>
      <c r="I43" s="117"/>
      <c r="J43" s="96"/>
      <c r="K43" s="96"/>
      <c r="L43" s="96"/>
      <c r="M43" s="184"/>
      <c r="N43" s="159"/>
      <c r="P43" s="160"/>
      <c r="Q43" s="161"/>
      <c r="R43" s="162"/>
      <c r="S43" s="162"/>
      <c r="T43" s="162"/>
      <c r="U43" s="162"/>
      <c r="V43" s="162"/>
    </row>
    <row r="44" ht="15.75" customHeight="1">
      <c r="A44" s="185" t="s">
        <v>78</v>
      </c>
      <c r="B44" s="186"/>
      <c r="C44" s="34"/>
      <c r="D44" s="34"/>
      <c r="E44" s="115"/>
      <c r="F44" s="96"/>
      <c r="G44" s="187"/>
      <c r="H44" s="187"/>
      <c r="I44" s="164"/>
      <c r="J44" s="165"/>
      <c r="K44" s="165"/>
      <c r="L44" s="165"/>
      <c r="M44" s="184"/>
      <c r="N44" s="188"/>
      <c r="P44" s="132"/>
    </row>
    <row r="45" ht="15.75" customHeight="1">
      <c r="A45" s="129">
        <v>6000.0</v>
      </c>
      <c r="B45" s="189" t="s">
        <v>79</v>
      </c>
      <c r="C45" s="190"/>
      <c r="D45" s="190"/>
      <c r="E45" s="168"/>
      <c r="F45" s="169"/>
      <c r="G45" s="191"/>
      <c r="H45" s="192"/>
      <c r="I45" s="118"/>
      <c r="J45" s="96"/>
      <c r="K45" s="118"/>
      <c r="L45" s="96"/>
      <c r="M45" s="184"/>
      <c r="N45" s="188"/>
      <c r="O45" s="124">
        <v>0.0</v>
      </c>
      <c r="P45" s="123">
        <v>0.0</v>
      </c>
      <c r="Q45" s="124"/>
      <c r="R45" s="125"/>
      <c r="S45" s="126">
        <v>0.0</v>
      </c>
      <c r="T45" s="126">
        <v>0.0</v>
      </c>
      <c r="U45" s="126">
        <v>0.0</v>
      </c>
      <c r="V45" s="126">
        <v>0.0</v>
      </c>
    </row>
    <row r="46" ht="15.75" customHeight="1">
      <c r="A46" s="129">
        <v>6010.0</v>
      </c>
      <c r="B46" s="189" t="s">
        <v>80</v>
      </c>
      <c r="C46" s="34"/>
      <c r="D46" s="34"/>
      <c r="E46" s="115"/>
      <c r="F46" s="96"/>
      <c r="G46" s="193"/>
      <c r="H46" s="194"/>
      <c r="I46" s="118"/>
      <c r="J46" s="96"/>
      <c r="K46" s="118"/>
      <c r="L46" s="96"/>
      <c r="M46" s="184"/>
      <c r="N46" s="188"/>
      <c r="O46" s="124">
        <v>0.0</v>
      </c>
      <c r="P46" s="123">
        <v>0.0</v>
      </c>
      <c r="Q46" s="124"/>
      <c r="R46" s="131">
        <v>0.0</v>
      </c>
      <c r="S46" s="126">
        <v>19929.8</v>
      </c>
      <c r="T46" s="126">
        <v>75000.0</v>
      </c>
      <c r="U46" s="126">
        <v>128621.58</v>
      </c>
      <c r="V46" s="126">
        <v>75000.0</v>
      </c>
    </row>
    <row r="47" ht="15.75" customHeight="1">
      <c r="A47" s="129">
        <v>6015.0</v>
      </c>
      <c r="B47" s="189" t="s">
        <v>177</v>
      </c>
      <c r="C47" s="34"/>
      <c r="D47" s="34"/>
      <c r="E47" s="115"/>
      <c r="F47" s="96"/>
      <c r="G47" s="193"/>
      <c r="H47" s="194"/>
      <c r="I47" s="118"/>
      <c r="J47" s="96"/>
      <c r="K47" s="118"/>
      <c r="L47" s="96">
        <v>23282.17</v>
      </c>
      <c r="M47" s="184"/>
      <c r="N47" s="188"/>
      <c r="O47" s="124">
        <v>0.0</v>
      </c>
      <c r="P47" s="123">
        <v>0.0</v>
      </c>
      <c r="Q47" s="124">
        <v>6901.0</v>
      </c>
      <c r="R47" s="131"/>
      <c r="S47" s="126"/>
      <c r="T47" s="126"/>
      <c r="U47" s="126"/>
      <c r="V47" s="126"/>
    </row>
    <row r="48" ht="15.75" customHeight="1">
      <c r="A48" s="195" t="s">
        <v>82</v>
      </c>
      <c r="B48" s="196"/>
      <c r="C48" s="146">
        <f t="shared" ref="C48:F48" si="6">SUM(C45:C47)</f>
        <v>0</v>
      </c>
      <c r="D48" s="146">
        <f t="shared" si="6"/>
        <v>0</v>
      </c>
      <c r="E48" s="147">
        <f t="shared" si="6"/>
        <v>0</v>
      </c>
      <c r="F48" s="148">
        <f t="shared" si="6"/>
        <v>0</v>
      </c>
      <c r="G48" s="197"/>
      <c r="H48" s="198"/>
      <c r="I48" s="199">
        <f t="shared" ref="I48:L48" si="7">SUM(I45:I47)</f>
        <v>0</v>
      </c>
      <c r="J48" s="150">
        <f t="shared" si="7"/>
        <v>0</v>
      </c>
      <c r="K48" s="200">
        <f t="shared" si="7"/>
        <v>0</v>
      </c>
      <c r="L48" s="200">
        <f t="shared" si="7"/>
        <v>23282.17</v>
      </c>
      <c r="M48" s="201"/>
      <c r="N48" s="188"/>
      <c r="O48" s="202">
        <f t="shared" ref="O48:Q48" si="8">SUM(O45:O47)</f>
        <v>0</v>
      </c>
      <c r="P48" s="203">
        <f t="shared" si="8"/>
        <v>0</v>
      </c>
      <c r="Q48" s="204">
        <f t="shared" si="8"/>
        <v>6901</v>
      </c>
      <c r="R48" s="157">
        <f t="shared" ref="R48:S48" si="9">SUM(R45:R46)</f>
        <v>0</v>
      </c>
      <c r="S48" s="158">
        <f t="shared" si="9"/>
        <v>19929.8</v>
      </c>
      <c r="T48" s="158">
        <f>T46</f>
        <v>75000</v>
      </c>
      <c r="U48" s="158">
        <f>SUM(U45:U46)</f>
        <v>128621.58</v>
      </c>
      <c r="V48" s="158">
        <f>V46</f>
        <v>75000</v>
      </c>
    </row>
    <row r="49" ht="15.75" customHeight="1">
      <c r="C49" s="34"/>
      <c r="D49" s="34"/>
      <c r="E49" s="115"/>
      <c r="F49" s="96"/>
      <c r="G49" s="96"/>
      <c r="H49" s="96"/>
      <c r="I49" s="117"/>
      <c r="J49" s="96"/>
      <c r="K49" s="96"/>
      <c r="L49" s="96"/>
      <c r="M49" s="184"/>
      <c r="N49" s="188"/>
      <c r="P49" s="205"/>
      <c r="Q49" s="206"/>
      <c r="R49" s="125"/>
      <c r="S49" s="125"/>
      <c r="T49" s="125"/>
      <c r="U49" s="125"/>
      <c r="V49" s="125"/>
    </row>
    <row r="50" ht="15.75" customHeight="1">
      <c r="A50" s="207" t="s">
        <v>83</v>
      </c>
      <c r="B50" s="114"/>
      <c r="C50" s="163"/>
      <c r="D50" s="163"/>
      <c r="E50" s="115"/>
      <c r="F50" s="96"/>
      <c r="G50" s="128"/>
      <c r="H50" s="128"/>
      <c r="I50" s="117"/>
      <c r="J50" s="96"/>
      <c r="K50" s="96"/>
      <c r="L50" s="96"/>
      <c r="M50" s="184"/>
      <c r="N50" s="188"/>
      <c r="P50" s="132"/>
    </row>
    <row r="51" ht="15.75" customHeight="1">
      <c r="A51" s="9">
        <v>4110.0</v>
      </c>
      <c r="B51" s="114" t="s">
        <v>84</v>
      </c>
      <c r="C51" s="34"/>
      <c r="D51" s="34"/>
      <c r="E51" s="168"/>
      <c r="F51" s="169"/>
      <c r="G51" s="170"/>
      <c r="H51" s="171"/>
      <c r="I51" s="208"/>
      <c r="J51" s="209"/>
      <c r="K51" s="208"/>
      <c r="L51" s="209"/>
      <c r="M51" s="120"/>
      <c r="N51" s="121"/>
      <c r="P51" s="123">
        <v>0.0</v>
      </c>
      <c r="Q51" s="124"/>
      <c r="R51" s="125"/>
      <c r="S51" s="125"/>
      <c r="T51" s="126">
        <v>0.0</v>
      </c>
      <c r="U51" s="126">
        <v>2762.0</v>
      </c>
      <c r="V51" s="126">
        <v>0.0</v>
      </c>
    </row>
    <row r="52" ht="15.75" customHeight="1">
      <c r="A52" s="9">
        <v>4120.0</v>
      </c>
      <c r="B52" s="114" t="s">
        <v>85</v>
      </c>
      <c r="C52" s="24">
        <v>5000.0</v>
      </c>
      <c r="D52" s="24">
        <v>12330.0</v>
      </c>
      <c r="E52" s="115"/>
      <c r="F52" s="96">
        <v>472.0</v>
      </c>
      <c r="G52" s="116"/>
      <c r="H52" s="128"/>
      <c r="I52" s="118">
        <v>10000.0</v>
      </c>
      <c r="J52" s="96">
        <v>57399.0</v>
      </c>
      <c r="K52" s="118">
        <v>10000.0</v>
      </c>
      <c r="L52" s="96">
        <v>5029.9</v>
      </c>
      <c r="M52" s="121">
        <v>10000.0</v>
      </c>
      <c r="N52" s="172">
        <v>16997.0</v>
      </c>
      <c r="O52" s="135">
        <v>10000.0</v>
      </c>
      <c r="P52" s="123">
        <v>8000.0</v>
      </c>
      <c r="Q52" s="124">
        <v>7872.0</v>
      </c>
      <c r="R52" s="125"/>
      <c r="S52" s="125"/>
      <c r="T52" s="126">
        <v>4500.0</v>
      </c>
      <c r="U52" s="126">
        <v>0.0</v>
      </c>
      <c r="V52" s="126">
        <v>0.0</v>
      </c>
    </row>
    <row r="53" ht="15.75" customHeight="1">
      <c r="A53" s="9">
        <v>4150.0</v>
      </c>
      <c r="B53" s="114" t="s">
        <v>86</v>
      </c>
      <c r="C53" s="34"/>
      <c r="D53" s="34"/>
      <c r="E53" s="115"/>
      <c r="F53" s="96"/>
      <c r="G53" s="116"/>
      <c r="H53" s="128">
        <v>500.0</v>
      </c>
      <c r="I53" s="118"/>
      <c r="J53" s="96"/>
      <c r="K53" s="118"/>
      <c r="L53" s="96"/>
      <c r="M53" s="120"/>
      <c r="N53" s="172"/>
      <c r="O53" s="135"/>
      <c r="P53" s="132"/>
    </row>
    <row r="54" ht="15.75" customHeight="1">
      <c r="A54" s="9">
        <v>4200.0</v>
      </c>
      <c r="B54" s="114" t="s">
        <v>87</v>
      </c>
      <c r="C54" s="24">
        <v>10000.0</v>
      </c>
      <c r="D54" s="24">
        <v>6000.0</v>
      </c>
      <c r="E54" s="115">
        <v>4000.0</v>
      </c>
      <c r="F54" s="96">
        <v>3950.0</v>
      </c>
      <c r="G54" s="116">
        <v>4000.0</v>
      </c>
      <c r="H54" s="128">
        <v>4000.0</v>
      </c>
      <c r="I54" s="118">
        <v>30000.0</v>
      </c>
      <c r="J54" s="96">
        <v>6000.0</v>
      </c>
      <c r="K54" s="118">
        <v>30000.0</v>
      </c>
      <c r="L54" s="96">
        <v>31500.0</v>
      </c>
      <c r="M54" s="121">
        <v>8000.0</v>
      </c>
      <c r="N54" s="172">
        <v>8050.0</v>
      </c>
      <c r="O54" s="135">
        <v>2000.0</v>
      </c>
      <c r="P54" s="123">
        <v>2400.0</v>
      </c>
      <c r="Q54" s="124">
        <v>2400.0</v>
      </c>
      <c r="R54" s="125"/>
      <c r="S54" s="126">
        <v>2400.0</v>
      </c>
      <c r="T54" s="126">
        <v>3500.0</v>
      </c>
      <c r="U54" s="126">
        <v>0.0</v>
      </c>
      <c r="V54" s="126">
        <v>3500.0</v>
      </c>
    </row>
    <row r="55" ht="15.75" customHeight="1">
      <c r="A55" s="9">
        <v>4300.0</v>
      </c>
      <c r="B55" s="114" t="s">
        <v>88</v>
      </c>
      <c r="C55" s="34"/>
      <c r="D55" s="34"/>
      <c r="E55" s="115">
        <v>6000.0</v>
      </c>
      <c r="F55" s="96">
        <v>5975.0</v>
      </c>
      <c r="G55" s="116"/>
      <c r="H55" s="128"/>
      <c r="I55" s="118">
        <v>5000.0</v>
      </c>
      <c r="J55" s="96"/>
      <c r="K55" s="118">
        <v>5000.0</v>
      </c>
      <c r="L55" s="96"/>
      <c r="M55" s="121">
        <v>5000.0</v>
      </c>
      <c r="N55" s="210">
        <v>4753.8</v>
      </c>
      <c r="O55" s="135">
        <v>5000.0</v>
      </c>
      <c r="P55" s="123">
        <v>4000.0</v>
      </c>
      <c r="Q55" s="124"/>
      <c r="R55" s="131">
        <v>4000.0</v>
      </c>
      <c r="S55" s="125"/>
      <c r="T55" s="126">
        <v>0.0</v>
      </c>
      <c r="U55" s="126">
        <v>1000.0</v>
      </c>
      <c r="V55" s="126">
        <v>0.0</v>
      </c>
    </row>
    <row r="56" ht="15.75" customHeight="1">
      <c r="A56" s="9">
        <v>4350.0</v>
      </c>
      <c r="B56" s="114" t="s">
        <v>89</v>
      </c>
      <c r="C56" s="34"/>
      <c r="D56" s="34"/>
      <c r="E56" s="115"/>
      <c r="F56" s="96"/>
      <c r="G56" s="116"/>
      <c r="H56" s="128"/>
      <c r="I56" s="118"/>
      <c r="J56" s="96"/>
      <c r="K56" s="118"/>
      <c r="L56" s="96"/>
      <c r="M56" s="120"/>
      <c r="N56" s="121"/>
      <c r="O56" s="135"/>
      <c r="P56" s="132"/>
    </row>
    <row r="57" ht="15.75" customHeight="1">
      <c r="A57" s="9">
        <v>4500.0</v>
      </c>
      <c r="B57" s="114" t="s">
        <v>90</v>
      </c>
      <c r="C57" s="34"/>
      <c r="D57" s="34"/>
      <c r="E57" s="115">
        <v>1500.0</v>
      </c>
      <c r="F57" s="96">
        <v>1500.0</v>
      </c>
      <c r="G57" s="116">
        <v>1500.0</v>
      </c>
      <c r="H57" s="128">
        <v>21500.0</v>
      </c>
      <c r="I57" s="118"/>
      <c r="J57" s="96"/>
      <c r="K57" s="118"/>
      <c r="L57" s="96"/>
      <c r="M57" s="120"/>
      <c r="N57" s="121"/>
      <c r="O57" s="135"/>
      <c r="P57" s="123">
        <v>5000.0</v>
      </c>
      <c r="Q57" s="124"/>
      <c r="R57" s="131">
        <v>5000.0</v>
      </c>
      <c r="S57" s="125"/>
      <c r="T57" s="126">
        <v>5000.0</v>
      </c>
      <c r="U57" s="126">
        <v>1000.0</v>
      </c>
      <c r="V57" s="126">
        <v>5000.0</v>
      </c>
    </row>
    <row r="58" ht="15.75" customHeight="1">
      <c r="A58" s="9">
        <v>4510.0</v>
      </c>
      <c r="B58" s="114" t="s">
        <v>91</v>
      </c>
      <c r="C58" s="34"/>
      <c r="D58" s="34"/>
      <c r="E58" s="115">
        <v>15000.0</v>
      </c>
      <c r="F58" s="96">
        <v>3696.0</v>
      </c>
      <c r="G58" s="116">
        <v>15000.0</v>
      </c>
      <c r="H58" s="128">
        <v>15647.0</v>
      </c>
      <c r="I58" s="118">
        <v>10000.0</v>
      </c>
      <c r="J58" s="96">
        <v>2418.0</v>
      </c>
      <c r="K58" s="118">
        <v>10000.0</v>
      </c>
      <c r="L58" s="96">
        <v>9275.08</v>
      </c>
      <c r="M58" s="121">
        <v>10000.0</v>
      </c>
      <c r="N58" s="172">
        <v>10885.77</v>
      </c>
      <c r="O58" s="135">
        <v>15000.0</v>
      </c>
      <c r="P58" s="132"/>
      <c r="Q58" s="124">
        <v>571.0</v>
      </c>
      <c r="R58" s="125"/>
      <c r="S58" s="125"/>
      <c r="T58" s="126">
        <v>0.0</v>
      </c>
      <c r="U58" s="126">
        <v>180.0</v>
      </c>
      <c r="V58" s="126">
        <v>0.0</v>
      </c>
    </row>
    <row r="59" ht="15.75" customHeight="1">
      <c r="A59" s="9">
        <v>4590.0</v>
      </c>
      <c r="B59" s="114" t="s">
        <v>92</v>
      </c>
      <c r="C59" s="34"/>
      <c r="D59" s="34"/>
      <c r="E59" s="115"/>
      <c r="F59" s="96"/>
      <c r="G59" s="116"/>
      <c r="H59" s="128"/>
      <c r="I59" s="118"/>
      <c r="J59" s="96"/>
      <c r="K59" s="118"/>
      <c r="L59" s="96"/>
      <c r="M59" s="120"/>
      <c r="N59" s="121"/>
      <c r="O59" s="135"/>
      <c r="P59" s="123">
        <v>0.0</v>
      </c>
      <c r="Q59" s="124"/>
      <c r="R59" s="125"/>
      <c r="S59" s="125"/>
      <c r="T59" s="126">
        <v>0.0</v>
      </c>
      <c r="U59" s="126">
        <v>70269.5</v>
      </c>
      <c r="V59" s="126">
        <v>0.0</v>
      </c>
    </row>
    <row r="60" ht="15.75" customHeight="1">
      <c r="A60" s="9">
        <v>4700.0</v>
      </c>
      <c r="B60" s="114" t="s">
        <v>93</v>
      </c>
      <c r="C60" s="34"/>
      <c r="D60" s="34"/>
      <c r="E60" s="115"/>
      <c r="F60" s="96">
        <v>19660.0</v>
      </c>
      <c r="G60" s="116"/>
      <c r="H60" s="128"/>
      <c r="I60" s="118"/>
      <c r="J60" s="96"/>
      <c r="K60" s="118"/>
      <c r="L60" s="96"/>
      <c r="M60" s="121">
        <v>30000.0</v>
      </c>
      <c r="N60" s="172">
        <v>29266.0</v>
      </c>
      <c r="O60" s="135">
        <v>50000.0</v>
      </c>
      <c r="P60" s="132"/>
    </row>
    <row r="61" ht="15.75" customHeight="1">
      <c r="A61" s="9">
        <v>4800.0</v>
      </c>
      <c r="B61" s="114" t="s">
        <v>94</v>
      </c>
      <c r="C61" s="34"/>
      <c r="D61" s="34"/>
      <c r="E61" s="115"/>
      <c r="F61" s="96">
        <v>7281.0</v>
      </c>
      <c r="G61" s="116"/>
      <c r="H61" s="128">
        <v>24765.0</v>
      </c>
      <c r="I61" s="118">
        <v>100000.0</v>
      </c>
      <c r="J61" s="96"/>
      <c r="K61" s="118">
        <v>100000.0</v>
      </c>
      <c r="L61" s="96">
        <v>9246.0</v>
      </c>
      <c r="M61" s="121">
        <v>100000.0</v>
      </c>
      <c r="N61" s="172">
        <v>100238.0</v>
      </c>
      <c r="O61" s="135">
        <v>50000.0</v>
      </c>
      <c r="P61" s="123">
        <v>0.0</v>
      </c>
      <c r="Q61" s="124">
        <v>9792.04</v>
      </c>
      <c r="R61" s="125"/>
      <c r="S61" s="126">
        <v>229604.45</v>
      </c>
      <c r="T61" s="126">
        <v>10000.0</v>
      </c>
      <c r="U61" s="126">
        <v>3600.0</v>
      </c>
      <c r="V61" s="126">
        <v>5000.0</v>
      </c>
    </row>
    <row r="62" ht="15.75" customHeight="1">
      <c r="A62" s="9">
        <v>4990.0</v>
      </c>
      <c r="B62" s="114" t="s">
        <v>96</v>
      </c>
      <c r="C62" s="24">
        <v>40000.0</v>
      </c>
      <c r="D62" s="24">
        <v>17009.0</v>
      </c>
      <c r="E62" s="115">
        <v>65000.0</v>
      </c>
      <c r="F62" s="96">
        <v>42244.0</v>
      </c>
      <c r="G62" s="116">
        <v>65000.0</v>
      </c>
      <c r="H62" s="128">
        <v>282156.0</v>
      </c>
      <c r="I62" s="118">
        <v>30000.0</v>
      </c>
      <c r="J62" s="96">
        <v>21730.0</v>
      </c>
      <c r="K62" s="118">
        <v>30000.0</v>
      </c>
      <c r="L62" s="96">
        <v>358.59</v>
      </c>
      <c r="M62" s="121">
        <v>30000.0</v>
      </c>
      <c r="N62" s="172">
        <v>24420.02</v>
      </c>
      <c r="O62" s="135">
        <v>50000.0</v>
      </c>
      <c r="P62" s="123">
        <v>10000.0</v>
      </c>
      <c r="Q62" s="124">
        <v>9559.0</v>
      </c>
      <c r="R62" s="131">
        <v>10000.0</v>
      </c>
      <c r="S62" s="126">
        <v>11467.28</v>
      </c>
      <c r="T62" s="126">
        <v>10000.0</v>
      </c>
      <c r="U62" s="126">
        <v>714.58</v>
      </c>
      <c r="V62" s="126">
        <v>20000.0</v>
      </c>
    </row>
    <row r="63" ht="15.75" customHeight="1">
      <c r="A63" s="9">
        <v>6010.0</v>
      </c>
      <c r="B63" s="114" t="s">
        <v>80</v>
      </c>
      <c r="C63" s="34"/>
      <c r="D63" s="34"/>
      <c r="E63" s="115"/>
      <c r="F63" s="96"/>
      <c r="G63" s="116"/>
      <c r="H63" s="128"/>
      <c r="I63" s="118"/>
      <c r="J63" s="96"/>
      <c r="K63" s="118"/>
      <c r="L63" s="96"/>
      <c r="M63" s="120"/>
      <c r="N63" s="121"/>
      <c r="O63" s="135"/>
      <c r="P63" s="123">
        <v>0.0</v>
      </c>
    </row>
    <row r="64" ht="15.75" customHeight="1">
      <c r="A64" s="9">
        <v>6015.0</v>
      </c>
      <c r="B64" s="114" t="s">
        <v>81</v>
      </c>
      <c r="C64" s="34"/>
      <c r="D64" s="34"/>
      <c r="E64" s="115"/>
      <c r="F64" s="96"/>
      <c r="G64" s="116"/>
      <c r="H64" s="128"/>
      <c r="I64" s="118"/>
      <c r="J64" s="96"/>
      <c r="K64" s="118">
        <v>23282.17</v>
      </c>
      <c r="L64" s="96"/>
      <c r="M64" s="121">
        <v>20703.0</v>
      </c>
      <c r="N64" s="172">
        <v>20703.0</v>
      </c>
      <c r="O64" s="135">
        <v>20000.0</v>
      </c>
      <c r="P64" s="132"/>
    </row>
    <row r="65" ht="15.75" customHeight="1">
      <c r="A65" s="9">
        <v>6100.0</v>
      </c>
      <c r="B65" s="114" t="s">
        <v>97</v>
      </c>
      <c r="C65" s="34"/>
      <c r="D65" s="34"/>
      <c r="E65" s="115"/>
      <c r="F65" s="96"/>
      <c r="G65" s="116"/>
      <c r="H65" s="128"/>
      <c r="I65" s="118"/>
      <c r="J65" s="96"/>
      <c r="K65" s="118"/>
      <c r="L65" s="96"/>
      <c r="M65" s="120"/>
      <c r="N65" s="121"/>
      <c r="O65" s="135"/>
      <c r="P65" s="123">
        <v>0.0</v>
      </c>
      <c r="Q65" s="124"/>
      <c r="R65" s="125"/>
      <c r="S65" s="125"/>
      <c r="T65" s="125"/>
      <c r="U65" s="125"/>
      <c r="V65" s="125"/>
    </row>
    <row r="66" ht="15.75" customHeight="1">
      <c r="A66" s="9">
        <v>6110.0</v>
      </c>
      <c r="B66" s="114" t="s">
        <v>98</v>
      </c>
      <c r="C66" s="34"/>
      <c r="D66" s="34"/>
      <c r="E66" s="115"/>
      <c r="F66" s="96"/>
      <c r="G66" s="116"/>
      <c r="H66" s="128"/>
      <c r="I66" s="118"/>
      <c r="J66" s="96"/>
      <c r="K66" s="118"/>
      <c r="L66" s="96"/>
      <c r="M66" s="120"/>
      <c r="N66" s="121"/>
      <c r="O66" s="135"/>
      <c r="P66" s="123">
        <v>2000.0</v>
      </c>
      <c r="Q66" s="124"/>
      <c r="R66" s="131">
        <v>2000.0</v>
      </c>
      <c r="S66" s="126">
        <v>122.88</v>
      </c>
      <c r="T66" s="126">
        <v>1000.0</v>
      </c>
      <c r="U66" s="126">
        <v>0.0</v>
      </c>
      <c r="V66" s="126">
        <v>1000.0</v>
      </c>
    </row>
    <row r="67" ht="15.75" customHeight="1">
      <c r="A67" s="9">
        <v>6300.0</v>
      </c>
      <c r="B67" s="114" t="s">
        <v>99</v>
      </c>
      <c r="C67" s="24">
        <v>55000.0</v>
      </c>
      <c r="D67" s="24">
        <v>55000.0</v>
      </c>
      <c r="E67" s="115">
        <v>50000.0</v>
      </c>
      <c r="F67" s="96">
        <v>51303.0</v>
      </c>
      <c r="G67" s="116">
        <v>45000.0</v>
      </c>
      <c r="H67" s="128">
        <v>43768.0</v>
      </c>
      <c r="I67" s="118">
        <v>39000.0</v>
      </c>
      <c r="J67" s="96">
        <v>39000.0</v>
      </c>
      <c r="K67" s="118">
        <v>38763.0</v>
      </c>
      <c r="L67" s="96">
        <v>38763.0</v>
      </c>
      <c r="M67" s="121">
        <v>60000.0</v>
      </c>
      <c r="N67" s="172">
        <v>24666.64</v>
      </c>
      <c r="O67" s="135">
        <v>60000.0</v>
      </c>
      <c r="P67" s="123">
        <v>0.0</v>
      </c>
      <c r="Q67" s="124"/>
      <c r="R67" s="131">
        <v>70000.0</v>
      </c>
      <c r="S67" s="126">
        <v>10625.0</v>
      </c>
      <c r="T67" s="126">
        <v>50000.0</v>
      </c>
      <c r="U67" s="126">
        <v>0.0</v>
      </c>
      <c r="V67" s="126">
        <v>0.0</v>
      </c>
    </row>
    <row r="68" ht="15.75" customHeight="1">
      <c r="A68" s="9">
        <v>6320.0</v>
      </c>
      <c r="B68" s="114" t="s">
        <v>100</v>
      </c>
      <c r="C68" s="34"/>
      <c r="D68" s="34"/>
      <c r="E68" s="115"/>
      <c r="F68" s="96"/>
      <c r="G68" s="116"/>
      <c r="H68" s="128"/>
      <c r="I68" s="118"/>
      <c r="J68" s="96"/>
      <c r="K68" s="118"/>
      <c r="L68" s="96"/>
      <c r="M68" s="120"/>
      <c r="N68" s="172">
        <v>534.0</v>
      </c>
      <c r="O68" s="135"/>
      <c r="P68" s="123">
        <v>0.0</v>
      </c>
      <c r="Q68" s="124"/>
      <c r="R68" s="125"/>
      <c r="S68" s="126">
        <v>1996.25</v>
      </c>
      <c r="T68" s="126">
        <v>0.0</v>
      </c>
      <c r="U68" s="126">
        <v>0.0</v>
      </c>
      <c r="V68" s="126">
        <v>0.0</v>
      </c>
    </row>
    <row r="69" ht="15.75" customHeight="1">
      <c r="A69" s="9">
        <v>6340.0</v>
      </c>
      <c r="B69" s="114" t="s">
        <v>101</v>
      </c>
      <c r="C69" s="34"/>
      <c r="D69" s="34"/>
      <c r="E69" s="115"/>
      <c r="F69" s="96"/>
      <c r="G69" s="116"/>
      <c r="H69" s="128"/>
      <c r="I69" s="118"/>
      <c r="J69" s="96"/>
      <c r="K69" s="118"/>
      <c r="L69" s="96"/>
      <c r="M69" s="120"/>
      <c r="N69" s="121"/>
      <c r="O69" s="135"/>
      <c r="P69" s="123">
        <v>0.0</v>
      </c>
      <c r="Q69" s="124">
        <v>5406.84</v>
      </c>
      <c r="R69" s="125"/>
      <c r="S69" s="125"/>
      <c r="T69" s="125"/>
      <c r="U69" s="125"/>
      <c r="V69" s="125"/>
    </row>
    <row r="70" ht="15.75" customHeight="1">
      <c r="A70" s="9">
        <v>6360.0</v>
      </c>
      <c r="B70" s="114" t="s">
        <v>102</v>
      </c>
      <c r="C70" s="34"/>
      <c r="D70" s="34"/>
      <c r="E70" s="115"/>
      <c r="F70" s="96"/>
      <c r="G70" s="116"/>
      <c r="H70" s="128"/>
      <c r="I70" s="118"/>
      <c r="J70" s="96"/>
      <c r="K70" s="118"/>
      <c r="L70" s="96">
        <v>1958.14</v>
      </c>
      <c r="M70" s="120"/>
      <c r="N70" s="172">
        <v>2693.75</v>
      </c>
      <c r="O70" s="135"/>
      <c r="P70" s="132"/>
    </row>
    <row r="71" ht="15.75" customHeight="1">
      <c r="A71" s="9">
        <v>6390.0</v>
      </c>
      <c r="B71" s="114" t="s">
        <v>103</v>
      </c>
      <c r="C71" s="34"/>
      <c r="D71" s="24">
        <v>1466.0</v>
      </c>
      <c r="E71" s="115"/>
      <c r="F71" s="96"/>
      <c r="G71" s="116"/>
      <c r="H71" s="128"/>
      <c r="I71" s="118"/>
      <c r="J71" s="96"/>
      <c r="K71" s="118"/>
      <c r="L71" s="96"/>
      <c r="M71" s="120"/>
      <c r="N71" s="172">
        <v>1185.0</v>
      </c>
      <c r="O71" s="135"/>
      <c r="P71" s="123">
        <v>0.0</v>
      </c>
      <c r="Q71" s="124"/>
      <c r="R71" s="125"/>
      <c r="S71" s="126">
        <v>2435.0</v>
      </c>
      <c r="T71" s="126">
        <v>0.0</v>
      </c>
      <c r="U71" s="126">
        <v>0.0</v>
      </c>
      <c r="V71" s="126">
        <v>0.0</v>
      </c>
    </row>
    <row r="72" ht="15.75" customHeight="1">
      <c r="A72" s="9">
        <v>6420.0</v>
      </c>
      <c r="B72" s="114" t="s">
        <v>104</v>
      </c>
      <c r="C72" s="24">
        <v>55000.0</v>
      </c>
      <c r="D72" s="24">
        <v>52486.0</v>
      </c>
      <c r="E72" s="115">
        <v>75000.0</v>
      </c>
      <c r="F72" s="96">
        <v>72246.0</v>
      </c>
      <c r="G72" s="116"/>
      <c r="H72" s="128"/>
      <c r="I72" s="118"/>
      <c r="J72" s="96"/>
      <c r="K72" s="118"/>
      <c r="L72" s="96"/>
      <c r="M72" s="120"/>
      <c r="N72" s="121"/>
      <c r="O72" s="135"/>
      <c r="P72" s="123">
        <v>0.0</v>
      </c>
      <c r="Q72" s="124"/>
      <c r="R72" s="125"/>
      <c r="S72" s="125"/>
      <c r="T72" s="126">
        <v>2000.0</v>
      </c>
      <c r="U72" s="126">
        <v>0.0</v>
      </c>
      <c r="V72" s="126">
        <v>0.0</v>
      </c>
    </row>
    <row r="73" ht="15.75" customHeight="1">
      <c r="A73" s="9">
        <v>6440.0</v>
      </c>
      <c r="B73" s="114" t="s">
        <v>105</v>
      </c>
      <c r="C73" s="34"/>
      <c r="D73" s="24">
        <v>2635.0</v>
      </c>
      <c r="E73" s="115">
        <v>10000.0</v>
      </c>
      <c r="F73" s="96">
        <v>9504.0</v>
      </c>
      <c r="G73" s="116"/>
      <c r="H73" s="128"/>
      <c r="I73" s="118"/>
      <c r="J73" s="96">
        <v>518.0</v>
      </c>
      <c r="K73" s="118"/>
      <c r="L73" s="96"/>
      <c r="M73" s="120"/>
      <c r="N73" s="121"/>
      <c r="O73" s="135"/>
      <c r="P73" s="123">
        <v>5000.0</v>
      </c>
      <c r="Q73" s="124"/>
      <c r="R73" s="131">
        <v>5000.0</v>
      </c>
      <c r="S73" s="125"/>
      <c r="T73" s="125"/>
      <c r="U73" s="125"/>
      <c r="V73" s="125"/>
    </row>
    <row r="74" ht="15.75" customHeight="1">
      <c r="A74" s="9">
        <v>6490.0</v>
      </c>
      <c r="B74" s="114" t="s">
        <v>106</v>
      </c>
      <c r="C74" s="24">
        <v>1466.0</v>
      </c>
      <c r="D74" s="24">
        <v>1466.0</v>
      </c>
      <c r="E74" s="115">
        <v>1370.0</v>
      </c>
      <c r="F74" s="96">
        <v>1370.0</v>
      </c>
      <c r="G74" s="116"/>
      <c r="H74" s="128">
        <v>1315.0</v>
      </c>
      <c r="I74" s="118"/>
      <c r="J74" s="96">
        <v>1275.0</v>
      </c>
      <c r="K74" s="118"/>
      <c r="L74" s="96">
        <v>1240.0</v>
      </c>
      <c r="M74" s="120"/>
      <c r="N74" s="121"/>
      <c r="O74" s="135"/>
      <c r="P74" s="123">
        <v>0.0</v>
      </c>
      <c r="Q74" s="124">
        <v>1100.0</v>
      </c>
      <c r="R74" s="131"/>
      <c r="S74" s="125"/>
      <c r="T74" s="125"/>
      <c r="U74" s="125"/>
      <c r="V74" s="125"/>
    </row>
    <row r="75" ht="15.75" customHeight="1">
      <c r="A75" s="9">
        <v>6540.0</v>
      </c>
      <c r="B75" s="114" t="s">
        <v>107</v>
      </c>
      <c r="C75" s="24">
        <v>20000.0</v>
      </c>
      <c r="D75" s="34"/>
      <c r="E75" s="115">
        <v>20000.0</v>
      </c>
      <c r="F75" s="96"/>
      <c r="G75" s="116"/>
      <c r="H75" s="128"/>
      <c r="I75" s="118">
        <v>20000.0</v>
      </c>
      <c r="J75" s="96">
        <v>-1622.0</v>
      </c>
      <c r="K75" s="118">
        <v>15000.0</v>
      </c>
      <c r="L75" s="96">
        <v>1622.0</v>
      </c>
      <c r="M75" s="121">
        <v>10000.0</v>
      </c>
      <c r="N75" s="172">
        <v>12093.0</v>
      </c>
      <c r="O75" s="135">
        <v>10000.0</v>
      </c>
      <c r="P75" s="123">
        <v>5000.0</v>
      </c>
      <c r="Q75" s="124">
        <v>13880.73</v>
      </c>
      <c r="R75" s="131">
        <v>5000.0</v>
      </c>
      <c r="S75" s="126">
        <v>0.0</v>
      </c>
      <c r="T75" s="126">
        <v>7000.0</v>
      </c>
      <c r="U75" s="126">
        <v>699.0</v>
      </c>
      <c r="V75" s="126">
        <v>0.0</v>
      </c>
    </row>
    <row r="76" ht="15.75" customHeight="1">
      <c r="A76" s="9">
        <v>6550.0</v>
      </c>
      <c r="B76" s="114" t="s">
        <v>108</v>
      </c>
      <c r="C76" s="34"/>
      <c r="D76" s="34"/>
      <c r="E76" s="115"/>
      <c r="F76" s="96"/>
      <c r="G76" s="116"/>
      <c r="H76" s="128"/>
      <c r="I76" s="118"/>
      <c r="J76" s="96">
        <v>11473.0</v>
      </c>
      <c r="K76" s="118"/>
      <c r="L76" s="96">
        <v>9499.0</v>
      </c>
      <c r="M76" s="121">
        <v>2500.0</v>
      </c>
      <c r="N76" s="210">
        <v>2431.0</v>
      </c>
      <c r="O76" s="135">
        <v>5000.0</v>
      </c>
      <c r="P76" s="123">
        <v>25000.0</v>
      </c>
      <c r="Q76" s="124">
        <f>5061.11+4749.25</f>
        <v>9810.36</v>
      </c>
      <c r="R76" s="125"/>
      <c r="S76" s="126">
        <v>3387.0</v>
      </c>
      <c r="T76" s="126">
        <v>10000.0</v>
      </c>
      <c r="U76" s="126">
        <v>119.0</v>
      </c>
      <c r="V76" s="126">
        <v>2500.0</v>
      </c>
    </row>
    <row r="77" ht="15.75" customHeight="1">
      <c r="A77" s="9">
        <v>6570.0</v>
      </c>
      <c r="B77" s="114" t="s">
        <v>109</v>
      </c>
      <c r="C77" s="34"/>
      <c r="D77" s="34"/>
      <c r="E77" s="115"/>
      <c r="F77" s="96"/>
      <c r="G77" s="116"/>
      <c r="H77" s="128"/>
      <c r="I77" s="118"/>
      <c r="J77" s="96"/>
      <c r="K77" s="118"/>
      <c r="L77" s="96"/>
      <c r="M77" s="121"/>
      <c r="N77" s="210">
        <v>7980.0</v>
      </c>
      <c r="O77" s="135"/>
      <c r="P77" s="132"/>
      <c r="Q77" s="124">
        <v>1536.0</v>
      </c>
      <c r="R77" s="125"/>
      <c r="S77" s="126"/>
      <c r="T77" s="126"/>
      <c r="U77" s="126"/>
      <c r="V77" s="126"/>
    </row>
    <row r="78" ht="15.75" customHeight="1">
      <c r="A78" s="9" t="s">
        <v>110</v>
      </c>
      <c r="B78" s="114" t="s">
        <v>111</v>
      </c>
      <c r="C78" s="34"/>
      <c r="D78" s="34"/>
      <c r="E78" s="115"/>
      <c r="F78" s="96"/>
      <c r="G78" s="116"/>
      <c r="H78" s="128"/>
      <c r="I78" s="118"/>
      <c r="J78" s="96"/>
      <c r="K78" s="118"/>
      <c r="L78" s="96"/>
      <c r="M78" s="120"/>
      <c r="N78" s="210"/>
      <c r="O78" s="135"/>
      <c r="P78" s="123">
        <v>0.0</v>
      </c>
    </row>
    <row r="79" ht="15.75" customHeight="1">
      <c r="A79" s="9">
        <v>6620.0</v>
      </c>
      <c r="B79" s="114" t="s">
        <v>112</v>
      </c>
      <c r="C79" s="34"/>
      <c r="D79" s="34"/>
      <c r="E79" s="115"/>
      <c r="F79" s="96"/>
      <c r="G79" s="116"/>
      <c r="H79" s="128"/>
      <c r="I79" s="118"/>
      <c r="J79" s="96"/>
      <c r="K79" s="118"/>
      <c r="L79" s="96"/>
      <c r="M79" s="120"/>
      <c r="N79" s="121"/>
      <c r="O79" s="135"/>
      <c r="P79" s="123">
        <v>0.0</v>
      </c>
      <c r="Q79" s="124"/>
      <c r="R79" s="125"/>
      <c r="S79" s="125"/>
      <c r="T79" s="126">
        <v>0.0</v>
      </c>
      <c r="U79" s="126">
        <v>0.0</v>
      </c>
      <c r="V79" s="126">
        <v>0.0</v>
      </c>
    </row>
    <row r="80" ht="15.75" customHeight="1">
      <c r="A80" s="9">
        <v>6700.0</v>
      </c>
      <c r="B80" s="114" t="s">
        <v>113</v>
      </c>
      <c r="C80" s="24">
        <v>87500.0</v>
      </c>
      <c r="D80" s="24">
        <v>86710.0</v>
      </c>
      <c r="E80" s="115">
        <v>85000.0</v>
      </c>
      <c r="F80" s="96">
        <v>82134.0</v>
      </c>
      <c r="G80" s="116">
        <v>85000.0</v>
      </c>
      <c r="H80" s="128">
        <v>97933.0</v>
      </c>
      <c r="I80" s="118">
        <v>70000.0</v>
      </c>
      <c r="J80" s="96">
        <v>72475.0</v>
      </c>
      <c r="K80" s="118">
        <v>65000.0</v>
      </c>
      <c r="L80" s="96">
        <v>62312.5</v>
      </c>
      <c r="M80" s="121">
        <v>51000.0</v>
      </c>
      <c r="N80" s="210">
        <v>50912.5</v>
      </c>
      <c r="O80" s="135">
        <v>90000.0</v>
      </c>
      <c r="P80" s="123">
        <v>95000.0</v>
      </c>
      <c r="Q80" s="124">
        <v>95006.25</v>
      </c>
      <c r="R80" s="131">
        <v>80000.0</v>
      </c>
      <c r="S80" s="126">
        <v>77093.75</v>
      </c>
      <c r="T80" s="126">
        <v>80000.0</v>
      </c>
      <c r="U80" s="126">
        <v>79906.25</v>
      </c>
      <c r="V80" s="126">
        <v>70000.0</v>
      </c>
    </row>
    <row r="81" ht="15.75" customHeight="1">
      <c r="A81" s="9">
        <v>6712.0</v>
      </c>
      <c r="B81" s="114" t="s">
        <v>114</v>
      </c>
      <c r="C81" s="24">
        <v>610000.0</v>
      </c>
      <c r="D81" s="24">
        <v>604574.0</v>
      </c>
      <c r="E81" s="115">
        <v>630000.0</v>
      </c>
      <c r="F81" s="96">
        <v>622980.0</v>
      </c>
      <c r="G81" s="116">
        <v>625000.0</v>
      </c>
      <c r="H81" s="128">
        <v>611864.0</v>
      </c>
      <c r="I81" s="118">
        <v>550000.0</v>
      </c>
      <c r="J81" s="96">
        <v>533603.0</v>
      </c>
      <c r="K81" s="118">
        <v>550000.0</v>
      </c>
      <c r="L81" s="96">
        <v>529580.0</v>
      </c>
      <c r="M81" s="121">
        <v>490000.0</v>
      </c>
      <c r="N81" s="210">
        <v>489488.0</v>
      </c>
      <c r="O81" s="135">
        <v>450000.0</v>
      </c>
      <c r="P81" s="123">
        <v>475000.0</v>
      </c>
      <c r="Q81" s="124">
        <v>495748.0</v>
      </c>
      <c r="R81" s="131">
        <v>400000.0</v>
      </c>
      <c r="S81" s="126">
        <v>410794.0</v>
      </c>
      <c r="T81" s="126">
        <v>350000.0</v>
      </c>
      <c r="U81" s="126">
        <v>356288.0</v>
      </c>
      <c r="V81" s="126">
        <v>300000.0</v>
      </c>
    </row>
    <row r="82" ht="15.75" customHeight="1">
      <c r="A82" s="9">
        <v>6730.0</v>
      </c>
      <c r="B82" s="114" t="s">
        <v>115</v>
      </c>
      <c r="C82" s="34"/>
      <c r="D82" s="34"/>
      <c r="E82" s="115"/>
      <c r="F82" s="96"/>
      <c r="G82" s="116"/>
      <c r="H82" s="128"/>
      <c r="I82" s="118"/>
      <c r="J82" s="96"/>
      <c r="K82" s="118"/>
      <c r="L82" s="96"/>
      <c r="M82" s="120"/>
      <c r="N82" s="121"/>
      <c r="O82" s="135"/>
      <c r="P82" s="123">
        <v>0.0</v>
      </c>
      <c r="Q82" s="124"/>
      <c r="R82" s="125"/>
      <c r="S82" s="125"/>
      <c r="T82" s="125"/>
      <c r="U82" s="125"/>
      <c r="V82" s="125"/>
    </row>
    <row r="83" ht="15.75" customHeight="1">
      <c r="A83" s="9">
        <v>6790.0</v>
      </c>
      <c r="B83" s="114" t="s">
        <v>116</v>
      </c>
      <c r="C83" s="34"/>
      <c r="D83" s="34"/>
      <c r="E83" s="115"/>
      <c r="F83" s="96"/>
      <c r="G83" s="116"/>
      <c r="H83" s="128">
        <v>12188.0</v>
      </c>
      <c r="I83" s="118"/>
      <c r="J83" s="96"/>
      <c r="K83" s="118"/>
      <c r="L83" s="96">
        <v>63500.0</v>
      </c>
      <c r="M83" s="120"/>
      <c r="N83" s="121"/>
      <c r="O83" s="135"/>
      <c r="P83" s="123">
        <v>0.0</v>
      </c>
      <c r="Q83" s="124">
        <v>2000.0</v>
      </c>
      <c r="R83" s="125"/>
      <c r="S83" s="125"/>
      <c r="T83" s="126">
        <v>10000.0</v>
      </c>
      <c r="U83" s="127">
        <v>-20412.19</v>
      </c>
      <c r="V83" s="126">
        <v>5000.0</v>
      </c>
    </row>
    <row r="84" ht="15.75" customHeight="1">
      <c r="A84" s="9">
        <v>6800.0</v>
      </c>
      <c r="B84" s="114" t="s">
        <v>117</v>
      </c>
      <c r="C84" s="24">
        <v>2000.0</v>
      </c>
      <c r="D84" s="24">
        <v>2807.0</v>
      </c>
      <c r="E84" s="115"/>
      <c r="F84" s="96"/>
      <c r="G84" s="116"/>
      <c r="H84" s="128"/>
      <c r="I84" s="118">
        <v>1000.0</v>
      </c>
      <c r="J84" s="96"/>
      <c r="K84" s="118">
        <v>1000.0</v>
      </c>
      <c r="L84" s="96"/>
      <c r="M84" s="121">
        <v>1000.0</v>
      </c>
      <c r="N84" s="210">
        <v>688.0</v>
      </c>
      <c r="O84" s="135"/>
      <c r="P84" s="123">
        <v>6000.0</v>
      </c>
      <c r="Q84" s="124">
        <v>5973.5</v>
      </c>
      <c r="R84" s="131">
        <v>6000.0</v>
      </c>
      <c r="S84" s="126">
        <v>3701.95</v>
      </c>
      <c r="T84" s="126">
        <v>6000.0</v>
      </c>
      <c r="U84" s="126">
        <v>1187.0</v>
      </c>
      <c r="V84" s="126">
        <v>2500.0</v>
      </c>
    </row>
    <row r="85" ht="15.75" customHeight="1">
      <c r="A85" s="9">
        <v>6810.0</v>
      </c>
      <c r="B85" s="114" t="s">
        <v>118</v>
      </c>
      <c r="C85" s="24">
        <v>300.0</v>
      </c>
      <c r="D85" s="24">
        <v>3125.0</v>
      </c>
      <c r="E85" s="115">
        <v>15000.0</v>
      </c>
      <c r="F85" s="96">
        <v>15121.0</v>
      </c>
      <c r="G85" s="116">
        <v>8000.0</v>
      </c>
      <c r="H85" s="128">
        <v>8049.0</v>
      </c>
      <c r="I85" s="118">
        <v>8000.0</v>
      </c>
      <c r="J85" s="96">
        <v>8092.0</v>
      </c>
      <c r="K85" s="118">
        <v>1608.75</v>
      </c>
      <c r="L85" s="96">
        <v>1608.75</v>
      </c>
      <c r="M85" s="120"/>
      <c r="N85" s="121"/>
      <c r="O85" s="135">
        <v>2000.0</v>
      </c>
      <c r="P85" s="123">
        <v>15000.0</v>
      </c>
      <c r="Q85" s="124">
        <v>16675.0</v>
      </c>
      <c r="R85" s="131">
        <v>10000.0</v>
      </c>
      <c r="S85" s="126">
        <v>1306.67</v>
      </c>
      <c r="T85" s="126">
        <v>40000.0</v>
      </c>
      <c r="U85" s="126">
        <v>28730.91</v>
      </c>
      <c r="V85" s="126">
        <v>1500.0</v>
      </c>
    </row>
    <row r="86" ht="15.75" customHeight="1">
      <c r="A86" s="9">
        <v>6811.0</v>
      </c>
      <c r="B86" s="114" t="s">
        <v>119</v>
      </c>
      <c r="C86" s="24">
        <v>3000.0</v>
      </c>
      <c r="D86" s="24">
        <v>2629.0</v>
      </c>
      <c r="E86" s="115">
        <v>25000.0</v>
      </c>
      <c r="F86" s="96">
        <v>27154.0</v>
      </c>
      <c r="G86" s="116">
        <v>51200.0</v>
      </c>
      <c r="H86" s="128">
        <v>46381.0</v>
      </c>
      <c r="I86" s="118">
        <v>50000.0</v>
      </c>
      <c r="J86" s="96">
        <v>46492.0</v>
      </c>
      <c r="K86" s="118">
        <v>25000.0</v>
      </c>
      <c r="L86" s="96">
        <v>23149.13</v>
      </c>
      <c r="M86" s="121">
        <v>50000.0</v>
      </c>
      <c r="N86" s="210">
        <v>47481.25</v>
      </c>
      <c r="O86" s="135">
        <v>70000.0</v>
      </c>
      <c r="P86" s="123"/>
      <c r="Q86" s="124">
        <v>38635.97</v>
      </c>
      <c r="R86" s="131">
        <v>80000.0</v>
      </c>
      <c r="S86" s="126">
        <v>74635.31</v>
      </c>
      <c r="T86" s="126">
        <v>8000.0</v>
      </c>
      <c r="U86" s="126">
        <v>10680.95</v>
      </c>
      <c r="V86" s="126">
        <v>22500.0</v>
      </c>
    </row>
    <row r="87" ht="15.75" customHeight="1">
      <c r="A87" s="9">
        <v>6820.0</v>
      </c>
      <c r="B87" s="114" t="s">
        <v>120</v>
      </c>
      <c r="C87" s="34"/>
      <c r="D87" s="34"/>
      <c r="E87" s="115"/>
      <c r="F87" s="96"/>
      <c r="G87" s="116"/>
      <c r="H87" s="128">
        <v>10775.0</v>
      </c>
      <c r="I87" s="118"/>
      <c r="J87" s="96"/>
      <c r="K87" s="118"/>
      <c r="L87" s="96"/>
      <c r="M87" s="121">
        <v>1000.0</v>
      </c>
      <c r="N87" s="210">
        <v>652.5</v>
      </c>
      <c r="O87" s="135">
        <v>5000.0</v>
      </c>
      <c r="P87" s="123">
        <v>20000.0</v>
      </c>
      <c r="Q87" s="124">
        <v>8562.5</v>
      </c>
      <c r="R87" s="131">
        <v>20000.0</v>
      </c>
      <c r="S87" s="125"/>
      <c r="T87" s="126">
        <v>40000.0</v>
      </c>
      <c r="U87" s="126">
        <v>7481.0</v>
      </c>
      <c r="V87" s="126">
        <v>10000.0</v>
      </c>
    </row>
    <row r="88" ht="15.75" customHeight="1">
      <c r="A88" s="9">
        <v>6907.0</v>
      </c>
      <c r="B88" s="114" t="s">
        <v>178</v>
      </c>
      <c r="C88" s="24">
        <v>4628.0</v>
      </c>
      <c r="D88" s="24">
        <v>4628.0</v>
      </c>
      <c r="E88" s="115">
        <v>2136.0</v>
      </c>
      <c r="F88" s="96">
        <v>2136.0</v>
      </c>
      <c r="G88" s="116"/>
      <c r="H88" s="128"/>
      <c r="I88" s="118"/>
      <c r="J88" s="96"/>
      <c r="K88" s="118"/>
      <c r="L88" s="96"/>
      <c r="M88" s="120"/>
      <c r="N88" s="210">
        <v>1129.0</v>
      </c>
      <c r="O88" s="135"/>
      <c r="P88" s="132"/>
    </row>
    <row r="89" ht="15.75" customHeight="1">
      <c r="A89" s="9">
        <v>6860.0</v>
      </c>
      <c r="B89" s="114" t="s">
        <v>122</v>
      </c>
      <c r="C89" s="34"/>
      <c r="D89" s="24">
        <v>27950.0</v>
      </c>
      <c r="E89" s="115">
        <v>25000.0</v>
      </c>
      <c r="F89" s="96">
        <v>1600.0</v>
      </c>
      <c r="G89" s="116"/>
      <c r="H89" s="128">
        <v>7980.0</v>
      </c>
      <c r="I89" s="118"/>
      <c r="J89" s="96">
        <v>150.0</v>
      </c>
      <c r="K89" s="118"/>
      <c r="L89" s="96"/>
      <c r="M89" s="120"/>
      <c r="N89" s="121"/>
      <c r="O89" s="135">
        <v>10000.0</v>
      </c>
      <c r="P89" s="123">
        <v>1000.0</v>
      </c>
      <c r="Q89" s="124"/>
      <c r="R89" s="131">
        <v>1000.0</v>
      </c>
      <c r="S89" s="126">
        <v>299.0</v>
      </c>
      <c r="T89" s="126">
        <v>500.0</v>
      </c>
      <c r="U89" s="126">
        <v>0.0</v>
      </c>
      <c r="V89" s="126">
        <v>0.0</v>
      </c>
    </row>
    <row r="90" ht="15.75" customHeight="1">
      <c r="A90" s="9">
        <v>6900.0</v>
      </c>
      <c r="B90" s="114" t="s">
        <v>123</v>
      </c>
      <c r="C90" s="24">
        <v>3592.0</v>
      </c>
      <c r="D90" s="24">
        <v>3592.0</v>
      </c>
      <c r="E90" s="115">
        <v>5000.0</v>
      </c>
      <c r="F90" s="96">
        <v>8171.0</v>
      </c>
      <c r="G90" s="116">
        <v>3588.0</v>
      </c>
      <c r="H90" s="128">
        <v>4501.0</v>
      </c>
      <c r="I90" s="118">
        <v>4000.0</v>
      </c>
      <c r="J90" s="96">
        <v>13713.0</v>
      </c>
      <c r="K90" s="118">
        <v>5000.0</v>
      </c>
      <c r="L90" s="96">
        <v>4516.22</v>
      </c>
      <c r="M90" s="121">
        <v>6000.0</v>
      </c>
      <c r="N90" s="210">
        <v>5252.29</v>
      </c>
      <c r="O90" s="135">
        <v>3000.0</v>
      </c>
      <c r="P90" s="123">
        <v>10000.0</v>
      </c>
      <c r="Q90" s="124">
        <v>11220.9</v>
      </c>
      <c r="R90" s="131">
        <v>5000.0</v>
      </c>
      <c r="S90" s="126">
        <v>1800.0</v>
      </c>
      <c r="T90" s="126">
        <v>5000.0</v>
      </c>
      <c r="U90" s="126">
        <v>8550.0</v>
      </c>
      <c r="V90" s="126">
        <v>10000.0</v>
      </c>
    </row>
    <row r="91" ht="15.75" customHeight="1">
      <c r="A91" s="9">
        <v>6940.0</v>
      </c>
      <c r="B91" s="114" t="s">
        <v>124</v>
      </c>
      <c r="C91" s="34"/>
      <c r="D91" s="34"/>
      <c r="E91" s="115">
        <v>100.0</v>
      </c>
      <c r="F91" s="96">
        <v>101.0</v>
      </c>
      <c r="G91" s="116"/>
      <c r="H91" s="128">
        <v>220.0</v>
      </c>
      <c r="I91" s="118"/>
      <c r="J91" s="96"/>
      <c r="K91" s="118"/>
      <c r="L91" s="96"/>
      <c r="M91" s="120"/>
      <c r="N91" s="121"/>
      <c r="O91" s="135"/>
      <c r="P91" s="123">
        <v>7500.0</v>
      </c>
      <c r="Q91" s="124">
        <v>7240.97</v>
      </c>
      <c r="R91" s="131">
        <v>6000.0</v>
      </c>
      <c r="S91" s="126">
        <v>5408.72</v>
      </c>
      <c r="T91" s="126">
        <v>6000.0</v>
      </c>
      <c r="U91" s="126">
        <v>4200.0</v>
      </c>
      <c r="V91" s="126">
        <v>4000.0</v>
      </c>
    </row>
    <row r="92" ht="15.75" customHeight="1">
      <c r="A92" s="9">
        <v>7100.0</v>
      </c>
      <c r="B92" s="114" t="s">
        <v>125</v>
      </c>
      <c r="C92" s="34"/>
      <c r="D92" s="34"/>
      <c r="E92" s="115"/>
      <c r="F92" s="96"/>
      <c r="G92" s="116"/>
      <c r="H92" s="128"/>
      <c r="I92" s="118"/>
      <c r="J92" s="96"/>
      <c r="K92" s="118"/>
      <c r="L92" s="96"/>
      <c r="M92" s="120"/>
      <c r="N92" s="210">
        <v>213.5</v>
      </c>
      <c r="O92" s="135"/>
      <c r="P92" s="123">
        <v>5000.0</v>
      </c>
      <c r="Q92" s="124">
        <v>1975.4</v>
      </c>
      <c r="R92" s="131">
        <v>5000.0</v>
      </c>
      <c r="S92" s="126">
        <v>3719.69</v>
      </c>
      <c r="T92" s="126">
        <v>5000.0</v>
      </c>
      <c r="U92" s="126">
        <v>812.5</v>
      </c>
      <c r="V92" s="126">
        <v>5000.0</v>
      </c>
    </row>
    <row r="93" ht="15.75" customHeight="1">
      <c r="A93" s="9">
        <v>7101.0</v>
      </c>
      <c r="B93" s="114" t="s">
        <v>126</v>
      </c>
      <c r="C93" s="34"/>
      <c r="D93" s="34"/>
      <c r="E93" s="115"/>
      <c r="F93" s="96"/>
      <c r="G93" s="116"/>
      <c r="H93" s="128"/>
      <c r="I93" s="118"/>
      <c r="J93" s="96"/>
      <c r="K93" s="118"/>
      <c r="L93" s="96"/>
      <c r="M93" s="120"/>
      <c r="N93" s="210"/>
      <c r="O93" s="135"/>
      <c r="P93" s="123"/>
      <c r="Q93" s="124">
        <v>79.2</v>
      </c>
      <c r="R93" s="125"/>
      <c r="S93" s="126">
        <v>348.58</v>
      </c>
      <c r="T93" s="126"/>
      <c r="U93" s="126"/>
      <c r="V93" s="126"/>
    </row>
    <row r="94" ht="15.75" customHeight="1">
      <c r="A94" s="9">
        <v>7110.0</v>
      </c>
      <c r="B94" s="114" t="s">
        <v>127</v>
      </c>
      <c r="C94" s="34"/>
      <c r="D94" s="34"/>
      <c r="E94" s="115"/>
      <c r="F94" s="96"/>
      <c r="G94" s="116"/>
      <c r="H94" s="128"/>
      <c r="I94" s="118"/>
      <c r="J94" s="96"/>
      <c r="K94" s="118"/>
      <c r="L94" s="96"/>
      <c r="M94" s="120"/>
      <c r="N94" s="121"/>
      <c r="O94" s="135"/>
      <c r="P94" s="123"/>
      <c r="Q94" s="124"/>
      <c r="R94" s="125"/>
      <c r="S94" s="125"/>
      <c r="T94" s="126"/>
      <c r="U94" s="126"/>
      <c r="V94" s="126"/>
    </row>
    <row r="95" ht="15.75" customHeight="1">
      <c r="A95" s="9">
        <v>7140.0</v>
      </c>
      <c r="B95" s="114" t="s">
        <v>128</v>
      </c>
      <c r="C95" s="34"/>
      <c r="D95" s="24">
        <v>12070.0</v>
      </c>
      <c r="E95" s="115"/>
      <c r="F95" s="96"/>
      <c r="G95" s="116"/>
      <c r="H95" s="128"/>
      <c r="I95" s="118"/>
      <c r="J95" s="96">
        <v>138.0</v>
      </c>
      <c r="K95" s="118"/>
      <c r="L95" s="96">
        <v>7883.0</v>
      </c>
      <c r="M95" s="120"/>
      <c r="N95" s="210">
        <v>2046.0</v>
      </c>
      <c r="O95" s="135"/>
      <c r="P95" s="123"/>
      <c r="Q95" s="124">
        <v>8515.0</v>
      </c>
      <c r="R95" s="125"/>
      <c r="S95" s="126">
        <v>746.0</v>
      </c>
      <c r="T95" s="126"/>
      <c r="U95" s="126">
        <v>13544.68</v>
      </c>
      <c r="V95" s="126"/>
    </row>
    <row r="96" ht="15.75" customHeight="1">
      <c r="A96" s="9">
        <v>7150.0</v>
      </c>
      <c r="B96" s="114" t="s">
        <v>129</v>
      </c>
      <c r="C96" s="34"/>
      <c r="D96" s="34"/>
      <c r="E96" s="115"/>
      <c r="F96" s="96"/>
      <c r="G96" s="116"/>
      <c r="H96" s="128"/>
      <c r="I96" s="118"/>
      <c r="J96" s="96"/>
      <c r="K96" s="118"/>
      <c r="L96" s="96"/>
      <c r="M96" s="120"/>
      <c r="N96" s="210">
        <v>725.0</v>
      </c>
      <c r="O96" s="135"/>
      <c r="P96" s="123"/>
      <c r="Q96" s="124"/>
      <c r="R96" s="125"/>
      <c r="S96" s="125"/>
      <c r="T96" s="126"/>
      <c r="U96" s="126">
        <v>0.0</v>
      </c>
      <c r="V96" s="126"/>
    </row>
    <row r="97" ht="15.75" customHeight="1">
      <c r="A97" s="9">
        <v>7170.0</v>
      </c>
      <c r="B97" s="114" t="s">
        <v>179</v>
      </c>
      <c r="C97" s="34"/>
      <c r="D97" s="34"/>
      <c r="E97" s="115"/>
      <c r="F97" s="96"/>
      <c r="G97" s="116"/>
      <c r="H97" s="128"/>
      <c r="I97" s="118"/>
      <c r="J97" s="96"/>
      <c r="K97" s="118"/>
      <c r="L97" s="96"/>
      <c r="M97" s="120"/>
      <c r="N97" s="121"/>
      <c r="P97" s="132"/>
      <c r="U97" s="126">
        <v>45123.0</v>
      </c>
      <c r="V97" s="126"/>
    </row>
    <row r="98" ht="15.75" customHeight="1">
      <c r="A98" s="9">
        <v>7300.0</v>
      </c>
      <c r="B98" s="114" t="s">
        <v>130</v>
      </c>
      <c r="C98" s="34"/>
      <c r="D98" s="34"/>
      <c r="E98" s="115"/>
      <c r="F98" s="96"/>
      <c r="G98" s="116"/>
      <c r="H98" s="128"/>
      <c r="I98" s="118"/>
      <c r="J98" s="96"/>
      <c r="K98" s="118"/>
      <c r="L98" s="96"/>
      <c r="M98" s="120"/>
      <c r="N98" s="121"/>
      <c r="O98" s="135"/>
      <c r="P98" s="123"/>
      <c r="Q98" s="124"/>
      <c r="R98" s="125"/>
      <c r="S98" s="125"/>
      <c r="T98" s="126"/>
      <c r="V98" s="126"/>
    </row>
    <row r="99" ht="15.75" customHeight="1">
      <c r="A99" s="9">
        <v>7320.0</v>
      </c>
      <c r="B99" s="114" t="s">
        <v>131</v>
      </c>
      <c r="C99" s="24">
        <v>4000.0</v>
      </c>
      <c r="D99" s="24">
        <v>4253.0</v>
      </c>
      <c r="E99" s="115"/>
      <c r="F99" s="96">
        <v>248.0</v>
      </c>
      <c r="G99" s="116"/>
      <c r="H99" s="128"/>
      <c r="I99" s="118">
        <v>10000.0</v>
      </c>
      <c r="J99" s="96">
        <v>380.0</v>
      </c>
      <c r="K99" s="118">
        <v>50000.0</v>
      </c>
      <c r="L99" s="96">
        <v>888.0</v>
      </c>
      <c r="M99" s="121">
        <v>20000.0</v>
      </c>
      <c r="N99" s="210">
        <v>17860.0</v>
      </c>
      <c r="O99" s="135">
        <v>30000.0</v>
      </c>
      <c r="P99" s="123">
        <v>17500.0</v>
      </c>
      <c r="Q99" s="124">
        <v>17815.5</v>
      </c>
      <c r="R99" s="131">
        <v>15000.0</v>
      </c>
      <c r="S99" s="126">
        <v>14289.0</v>
      </c>
      <c r="T99" s="126">
        <v>20000.0</v>
      </c>
      <c r="U99" s="126">
        <v>0.0</v>
      </c>
      <c r="V99" s="126">
        <v>15000.0</v>
      </c>
    </row>
    <row r="100" ht="15.75" customHeight="1">
      <c r="A100" s="9">
        <v>7350.0</v>
      </c>
      <c r="B100" s="114" t="s">
        <v>132</v>
      </c>
      <c r="C100" s="34"/>
      <c r="D100" s="34"/>
      <c r="E100" s="115"/>
      <c r="F100" s="96"/>
      <c r="G100" s="116"/>
      <c r="H100" s="128"/>
      <c r="I100" s="118"/>
      <c r="J100" s="96"/>
      <c r="K100" s="118"/>
      <c r="L100" s="96"/>
      <c r="M100" s="120"/>
      <c r="N100" s="121"/>
      <c r="O100" s="135"/>
      <c r="P100" s="123">
        <v>15000.0</v>
      </c>
      <c r="Q100" s="124"/>
      <c r="R100" s="131">
        <v>15000.0</v>
      </c>
      <c r="S100" s="125"/>
      <c r="T100" s="126">
        <v>0.0</v>
      </c>
      <c r="U100" s="126">
        <v>0.0</v>
      </c>
      <c r="V100" s="126">
        <v>0.0</v>
      </c>
    </row>
    <row r="101" ht="15.75" customHeight="1">
      <c r="A101" s="211">
        <v>7390.0</v>
      </c>
      <c r="B101" s="94" t="s">
        <v>180</v>
      </c>
      <c r="C101" s="34"/>
      <c r="D101" s="34"/>
      <c r="E101" s="115"/>
      <c r="F101" s="96"/>
      <c r="G101" s="212"/>
      <c r="H101" s="96"/>
      <c r="I101" s="118"/>
      <c r="J101" s="119"/>
      <c r="K101" s="96"/>
      <c r="L101" s="118">
        <v>52960.56</v>
      </c>
    </row>
    <row r="102" ht="15.75" customHeight="1">
      <c r="A102" s="9">
        <v>7400.0</v>
      </c>
      <c r="B102" s="114" t="s">
        <v>133</v>
      </c>
      <c r="C102" s="34"/>
      <c r="D102" s="24">
        <v>563.0</v>
      </c>
      <c r="E102" s="115"/>
      <c r="F102" s="96"/>
      <c r="G102" s="116"/>
      <c r="H102" s="128"/>
      <c r="I102" s="118"/>
      <c r="J102" s="96"/>
      <c r="K102" s="118"/>
      <c r="L102" s="96"/>
      <c r="M102" s="120"/>
      <c r="N102" s="121"/>
      <c r="O102" s="135"/>
      <c r="P102" s="123">
        <v>0.0</v>
      </c>
      <c r="Q102" s="124"/>
      <c r="R102" s="125"/>
      <c r="S102" s="126">
        <v>2400.0</v>
      </c>
      <c r="T102" s="126">
        <v>0.0</v>
      </c>
      <c r="U102" s="126">
        <v>2400.0</v>
      </c>
      <c r="V102" s="126">
        <v>0.0</v>
      </c>
    </row>
    <row r="103" ht="15.75" customHeight="1">
      <c r="A103" s="9">
        <v>7410.0</v>
      </c>
      <c r="B103" s="114" t="s">
        <v>87</v>
      </c>
      <c r="C103" s="34"/>
      <c r="D103" s="34"/>
      <c r="E103" s="115"/>
      <c r="F103" s="96"/>
      <c r="G103" s="116"/>
      <c r="H103" s="128">
        <v>312.0</v>
      </c>
      <c r="I103" s="118"/>
      <c r="J103" s="96"/>
      <c r="K103" s="118"/>
      <c r="L103" s="96"/>
      <c r="M103" s="120"/>
      <c r="N103" s="121"/>
      <c r="O103" s="135"/>
      <c r="P103" s="123">
        <v>2750.0</v>
      </c>
      <c r="Q103" s="124">
        <v>2750.0</v>
      </c>
      <c r="R103" s="125"/>
      <c r="S103" s="126"/>
      <c r="T103" s="126"/>
      <c r="U103" s="126"/>
      <c r="V103" s="126"/>
    </row>
    <row r="104" ht="15.75" customHeight="1">
      <c r="A104" s="9">
        <v>7420.0</v>
      </c>
      <c r="B104" s="114" t="s">
        <v>134</v>
      </c>
      <c r="C104" s="34"/>
      <c r="D104" s="34"/>
      <c r="E104" s="115"/>
      <c r="F104" s="96">
        <v>6000.0</v>
      </c>
      <c r="G104" s="116">
        <v>500.0</v>
      </c>
      <c r="H104" s="128">
        <v>305.0</v>
      </c>
      <c r="I104" s="118"/>
      <c r="J104" s="96"/>
      <c r="K104" s="118"/>
      <c r="L104" s="96"/>
      <c r="M104" s="120"/>
      <c r="N104" s="121"/>
      <c r="O104" s="135"/>
      <c r="P104" s="123">
        <v>2500.0</v>
      </c>
      <c r="Q104" s="124">
        <v>1025.0</v>
      </c>
      <c r="R104" s="131">
        <v>2500.0</v>
      </c>
      <c r="S104" s="125"/>
      <c r="T104" s="126">
        <v>0.0</v>
      </c>
      <c r="U104" s="126">
        <v>59.7</v>
      </c>
      <c r="V104" s="126">
        <v>3000.0</v>
      </c>
    </row>
    <row r="105" ht="15.75" customHeight="1">
      <c r="A105" s="9">
        <v>7430.0</v>
      </c>
      <c r="B105" s="114" t="s">
        <v>135</v>
      </c>
      <c r="C105" s="34"/>
      <c r="D105" s="34"/>
      <c r="E105" s="115"/>
      <c r="F105" s="96"/>
      <c r="G105" s="116"/>
      <c r="H105" s="128"/>
      <c r="I105" s="118"/>
      <c r="J105" s="96"/>
      <c r="K105" s="118"/>
      <c r="L105" s="96"/>
      <c r="M105" s="120"/>
      <c r="N105" s="121"/>
      <c r="O105" s="135"/>
      <c r="P105" s="132"/>
    </row>
    <row r="106" ht="15.75" customHeight="1">
      <c r="A106" s="9">
        <v>7500.0</v>
      </c>
      <c r="B106" s="114" t="s">
        <v>136</v>
      </c>
      <c r="C106" s="24">
        <v>24210.0</v>
      </c>
      <c r="D106" s="24">
        <v>24063.0</v>
      </c>
      <c r="E106" s="115">
        <v>30000.0</v>
      </c>
      <c r="F106" s="96">
        <v>22313.0</v>
      </c>
      <c r="G106" s="116">
        <v>32120.0</v>
      </c>
      <c r="H106" s="128">
        <v>32120.0</v>
      </c>
      <c r="I106" s="118">
        <v>21574.0</v>
      </c>
      <c r="J106" s="96">
        <v>21574.0</v>
      </c>
      <c r="K106" s="118">
        <v>21574.0</v>
      </c>
      <c r="L106" s="96">
        <v>20146.0</v>
      </c>
      <c r="M106" s="121">
        <v>85716.0</v>
      </c>
      <c r="N106" s="210">
        <v>17937.0</v>
      </c>
      <c r="O106" s="135">
        <v>65000.0</v>
      </c>
      <c r="P106" s="123">
        <v>0.0</v>
      </c>
      <c r="Q106" s="124"/>
      <c r="R106" s="125"/>
      <c r="S106" s="126">
        <v>89360.0</v>
      </c>
      <c r="T106" s="126">
        <v>0.0</v>
      </c>
      <c r="U106" s="126">
        <v>95447.0</v>
      </c>
      <c r="V106" s="126">
        <v>0.0</v>
      </c>
    </row>
    <row r="107" ht="15.75" customHeight="1">
      <c r="A107" s="9">
        <v>7510.0</v>
      </c>
      <c r="B107" s="114" t="s">
        <v>137</v>
      </c>
      <c r="C107" s="34"/>
      <c r="D107" s="34"/>
      <c r="E107" s="115"/>
      <c r="F107" s="96"/>
      <c r="G107" s="116"/>
      <c r="H107" s="128"/>
      <c r="I107" s="118"/>
      <c r="J107" s="96"/>
      <c r="K107" s="118"/>
      <c r="L107" s="96"/>
      <c r="M107" s="120"/>
      <c r="N107" s="121"/>
      <c r="O107" s="135"/>
      <c r="P107" s="123">
        <v>70000.0</v>
      </c>
      <c r="Q107" s="124"/>
      <c r="R107" s="131">
        <v>70000.0</v>
      </c>
      <c r="S107" s="125"/>
      <c r="T107" s="126">
        <v>70000.0</v>
      </c>
      <c r="U107" s="126">
        <v>0.0</v>
      </c>
      <c r="V107" s="126">
        <v>70000.0</v>
      </c>
    </row>
    <row r="108" ht="15.75" customHeight="1">
      <c r="A108" s="9">
        <v>7700.0</v>
      </c>
      <c r="B108" s="114" t="s">
        <v>138</v>
      </c>
      <c r="C108" s="24">
        <v>35000.0</v>
      </c>
      <c r="D108" s="24">
        <v>36108.0</v>
      </c>
      <c r="E108" s="115">
        <v>30000.0</v>
      </c>
      <c r="F108" s="96">
        <v>29696.0</v>
      </c>
      <c r="G108" s="116">
        <v>25000.0</v>
      </c>
      <c r="H108" s="128">
        <v>25043.0</v>
      </c>
      <c r="I108" s="118">
        <v>20000.0</v>
      </c>
      <c r="J108" s="96">
        <v>1439.0</v>
      </c>
      <c r="K108" s="118">
        <v>20000.0</v>
      </c>
      <c r="L108" s="96">
        <v>10215.97</v>
      </c>
      <c r="M108" s="121">
        <v>15000.0</v>
      </c>
      <c r="N108" s="210">
        <v>15138.99</v>
      </c>
      <c r="O108" s="135">
        <v>5000.0</v>
      </c>
      <c r="P108" s="123">
        <v>7500.0</v>
      </c>
      <c r="Q108" s="124">
        <v>4446.41</v>
      </c>
      <c r="R108" s="131">
        <v>7500.0</v>
      </c>
      <c r="S108" s="126">
        <v>2694.0</v>
      </c>
      <c r="T108" s="126">
        <v>9000.0</v>
      </c>
      <c r="U108" s="126">
        <v>7083.35</v>
      </c>
      <c r="V108" s="126">
        <v>15000.0</v>
      </c>
    </row>
    <row r="109" ht="15.75" customHeight="1">
      <c r="A109" s="9">
        <v>7740.0</v>
      </c>
      <c r="B109" s="114" t="s">
        <v>139</v>
      </c>
      <c r="C109" s="34"/>
      <c r="D109" s="34"/>
      <c r="E109" s="115"/>
      <c r="F109" s="96"/>
      <c r="G109" s="116"/>
      <c r="H109" s="128"/>
      <c r="I109" s="118"/>
      <c r="J109" s="96"/>
      <c r="K109" s="118"/>
      <c r="L109" s="96">
        <v>1.82</v>
      </c>
      <c r="M109" s="120"/>
      <c r="N109" s="210">
        <v>0.67</v>
      </c>
      <c r="O109" s="135"/>
      <c r="P109" s="123">
        <v>0.0</v>
      </c>
      <c r="Q109" s="124">
        <v>0.11</v>
      </c>
      <c r="R109" s="125"/>
      <c r="S109" s="136"/>
      <c r="T109" s="126">
        <v>0.0</v>
      </c>
      <c r="U109" s="126">
        <v>0.82</v>
      </c>
      <c r="V109" s="126">
        <v>0.0</v>
      </c>
    </row>
    <row r="110" ht="15.75" customHeight="1">
      <c r="A110" s="9">
        <v>7750.0</v>
      </c>
      <c r="B110" s="114" t="s">
        <v>140</v>
      </c>
      <c r="C110" s="34"/>
      <c r="D110" s="34"/>
      <c r="E110" s="115"/>
      <c r="F110" s="96"/>
      <c r="G110" s="116"/>
      <c r="H110" s="128"/>
      <c r="I110" s="118"/>
      <c r="J110" s="96"/>
      <c r="K110" s="118"/>
      <c r="L110" s="96"/>
      <c r="M110" s="120"/>
      <c r="N110" s="121"/>
      <c r="O110" s="135"/>
      <c r="P110" s="132"/>
    </row>
    <row r="111" ht="15.75" customHeight="1">
      <c r="A111" s="9">
        <v>7770.0</v>
      </c>
      <c r="B111" s="114" t="s">
        <v>141</v>
      </c>
      <c r="C111" s="24">
        <v>10000.0</v>
      </c>
      <c r="D111" s="24">
        <v>9515.0</v>
      </c>
      <c r="E111" s="115">
        <v>10000.0</v>
      </c>
      <c r="F111" s="96">
        <v>9556.0</v>
      </c>
      <c r="G111" s="116">
        <v>8000.0</v>
      </c>
      <c r="H111" s="128">
        <v>6516.0</v>
      </c>
      <c r="I111" s="118">
        <v>8000.0</v>
      </c>
      <c r="J111" s="96">
        <v>3878.0</v>
      </c>
      <c r="K111" s="118">
        <v>8000.0</v>
      </c>
      <c r="L111" s="96">
        <v>5820.47</v>
      </c>
      <c r="M111" s="121">
        <v>8000.0</v>
      </c>
      <c r="N111" s="210">
        <v>7954.51</v>
      </c>
      <c r="O111" s="135">
        <v>10000.0</v>
      </c>
      <c r="P111" s="123">
        <v>20000.0</v>
      </c>
      <c r="Q111" s="124">
        <v>10415.82</v>
      </c>
      <c r="R111" s="131">
        <v>15000.0</v>
      </c>
      <c r="S111" s="126">
        <v>16822.42</v>
      </c>
      <c r="T111" s="126">
        <v>15000.0</v>
      </c>
      <c r="U111" s="126">
        <v>14298.59</v>
      </c>
      <c r="V111" s="126">
        <v>7000.0</v>
      </c>
    </row>
    <row r="112" ht="15.75" customHeight="1">
      <c r="A112" s="9">
        <v>7790.0</v>
      </c>
      <c r="B112" s="114" t="s">
        <v>142</v>
      </c>
      <c r="C112" s="34"/>
      <c r="D112" s="24">
        <v>-5.0</v>
      </c>
      <c r="E112" s="115"/>
      <c r="F112" s="96">
        <v>3191.0</v>
      </c>
      <c r="G112" s="116"/>
      <c r="H112" s="128">
        <v>1452.0</v>
      </c>
      <c r="I112" s="118"/>
      <c r="J112" s="96">
        <v>784.0</v>
      </c>
      <c r="K112" s="118"/>
      <c r="L112" s="96"/>
      <c r="M112" s="121">
        <v>70.0</v>
      </c>
      <c r="N112" s="210">
        <v>70.0</v>
      </c>
      <c r="O112" s="135"/>
      <c r="P112" s="123">
        <v>10000.0</v>
      </c>
      <c r="Q112" s="124">
        <v>13932.7</v>
      </c>
      <c r="R112" s="131">
        <v>2000.0</v>
      </c>
      <c r="S112" s="126">
        <v>667.0</v>
      </c>
      <c r="T112" s="126">
        <v>2000.0</v>
      </c>
      <c r="U112" s="126">
        <v>135.0</v>
      </c>
      <c r="V112" s="126">
        <v>7500.0</v>
      </c>
    </row>
    <row r="113" ht="15.75" customHeight="1">
      <c r="A113" s="9">
        <v>7791.0</v>
      </c>
      <c r="B113" s="114" t="s">
        <v>143</v>
      </c>
      <c r="C113" s="34"/>
      <c r="D113" s="34"/>
      <c r="E113" s="115"/>
      <c r="F113" s="96"/>
      <c r="G113" s="116"/>
      <c r="H113" s="128"/>
      <c r="I113" s="118">
        <v>5000.0</v>
      </c>
      <c r="J113" s="96"/>
      <c r="K113" s="118">
        <v>5000.0</v>
      </c>
      <c r="L113" s="96">
        <v>4573.39</v>
      </c>
      <c r="M113" s="120"/>
      <c r="N113" s="121"/>
      <c r="O113" s="135"/>
      <c r="P113" s="123"/>
      <c r="Q113" s="124">
        <v>-1066.8</v>
      </c>
      <c r="R113" s="131"/>
      <c r="S113" s="126"/>
      <c r="T113" s="126"/>
      <c r="U113" s="126"/>
      <c r="V113" s="126"/>
    </row>
    <row r="114" ht="15.75" customHeight="1">
      <c r="A114" s="9">
        <v>7792.0</v>
      </c>
      <c r="B114" s="114" t="s">
        <v>181</v>
      </c>
      <c r="C114" s="34"/>
      <c r="D114" s="34"/>
      <c r="E114" s="115"/>
      <c r="F114" s="96"/>
      <c r="G114" s="116"/>
      <c r="H114" s="128"/>
      <c r="I114" s="118"/>
      <c r="J114" s="96"/>
      <c r="K114" s="118"/>
      <c r="L114" s="96"/>
      <c r="M114" s="120"/>
      <c r="N114" s="121"/>
      <c r="P114" s="132"/>
      <c r="T114" s="126">
        <v>0.0</v>
      </c>
      <c r="U114" s="127">
        <v>-8244.01</v>
      </c>
      <c r="V114" s="126">
        <v>0.0</v>
      </c>
    </row>
    <row r="115" ht="15.75" customHeight="1">
      <c r="A115" s="9">
        <v>7830.0</v>
      </c>
      <c r="B115" s="114" t="s">
        <v>144</v>
      </c>
      <c r="C115" s="34"/>
      <c r="D115" s="34"/>
      <c r="E115" s="115"/>
      <c r="F115" s="96"/>
      <c r="G115" s="116"/>
      <c r="H115" s="128"/>
      <c r="I115" s="118"/>
      <c r="J115" s="96"/>
      <c r="K115" s="118"/>
      <c r="L115" s="96"/>
      <c r="M115" s="120"/>
      <c r="N115" s="121"/>
      <c r="O115" s="135"/>
      <c r="P115" s="123"/>
      <c r="Q115" s="124">
        <v>90208.0</v>
      </c>
      <c r="R115" s="125"/>
      <c r="S115" s="125"/>
      <c r="T115" s="126"/>
      <c r="U115" s="127"/>
      <c r="V115" s="126"/>
    </row>
    <row r="116" ht="15.75" customHeight="1">
      <c r="A116" s="9">
        <v>7831.0</v>
      </c>
      <c r="B116" s="114" t="s">
        <v>145</v>
      </c>
      <c r="C116" s="34"/>
      <c r="D116" s="34"/>
      <c r="E116" s="115"/>
      <c r="F116" s="96"/>
      <c r="G116" s="116"/>
      <c r="H116" s="128"/>
      <c r="I116" s="118"/>
      <c r="J116" s="96"/>
      <c r="K116" s="118"/>
      <c r="L116" s="96"/>
      <c r="M116" s="121"/>
      <c r="N116" s="210">
        <v>-52400.0</v>
      </c>
      <c r="O116" s="135"/>
      <c r="P116" s="137"/>
      <c r="Q116" s="138">
        <v>-30615.5</v>
      </c>
      <c r="R116" s="139"/>
      <c r="S116" s="140">
        <v>0.0</v>
      </c>
      <c r="T116" s="140">
        <v>0.0</v>
      </c>
      <c r="U116" s="140">
        <v>80793.22</v>
      </c>
      <c r="V116" s="140">
        <v>0.0</v>
      </c>
    </row>
    <row r="117" ht="15.75" customHeight="1">
      <c r="A117" s="144" t="s">
        <v>146</v>
      </c>
      <c r="B117" s="213"/>
      <c r="C117" s="146">
        <f t="shared" ref="C117:R117" si="10">SUM(C51:C116)</f>
        <v>970696</v>
      </c>
      <c r="D117" s="146">
        <f t="shared" si="10"/>
        <v>970974</v>
      </c>
      <c r="E117" s="147">
        <f t="shared" si="10"/>
        <v>1105106</v>
      </c>
      <c r="F117" s="148">
        <f t="shared" si="10"/>
        <v>1049602</v>
      </c>
      <c r="G117" s="214">
        <f t="shared" si="10"/>
        <v>968908</v>
      </c>
      <c r="H117" s="215">
        <f t="shared" si="10"/>
        <v>1259290</v>
      </c>
      <c r="I117" s="216">
        <f t="shared" si="10"/>
        <v>991574</v>
      </c>
      <c r="J117" s="217">
        <f t="shared" si="10"/>
        <v>840909</v>
      </c>
      <c r="K117" s="148">
        <f t="shared" si="10"/>
        <v>1014227.92</v>
      </c>
      <c r="L117" s="217">
        <f t="shared" si="10"/>
        <v>895647.52</v>
      </c>
      <c r="M117" s="218">
        <f t="shared" si="10"/>
        <v>1013989</v>
      </c>
      <c r="N117" s="219">
        <f t="shared" si="10"/>
        <v>872046.19</v>
      </c>
      <c r="O117" s="154">
        <f t="shared" si="10"/>
        <v>1017000</v>
      </c>
      <c r="P117" s="180">
        <f t="shared" si="10"/>
        <v>846150</v>
      </c>
      <c r="Q117" s="181">
        <f t="shared" si="10"/>
        <v>862471.9</v>
      </c>
      <c r="R117" s="182">
        <f t="shared" si="10"/>
        <v>841000</v>
      </c>
      <c r="S117" s="183">
        <f>SUM(S54:S116)</f>
        <v>968123.95</v>
      </c>
      <c r="T117" s="183">
        <f>SUM(T51:T116)</f>
        <v>769500</v>
      </c>
      <c r="U117" s="183">
        <f t="shared" ref="U117:V117" si="11">SUM(U54:U116)</f>
        <v>805647.85</v>
      </c>
      <c r="V117" s="183">
        <f t="shared" si="11"/>
        <v>585000</v>
      </c>
    </row>
    <row r="118" ht="15.75" customHeight="1">
      <c r="A118" s="9"/>
      <c r="B118" s="9"/>
      <c r="C118" s="34"/>
      <c r="D118" s="34"/>
      <c r="E118" s="115"/>
      <c r="F118" s="96"/>
      <c r="G118" s="220"/>
      <c r="H118" s="221"/>
      <c r="I118" s="216"/>
      <c r="J118" s="217"/>
      <c r="K118" s="148"/>
      <c r="L118" s="217"/>
      <c r="N118" s="97"/>
      <c r="O118" s="135"/>
      <c r="P118" s="222"/>
      <c r="Q118" s="223"/>
      <c r="R118" s="139"/>
      <c r="S118" s="139"/>
      <c r="T118" s="139"/>
      <c r="U118" s="139"/>
      <c r="V118" s="139"/>
    </row>
    <row r="119" ht="15.75" customHeight="1">
      <c r="A119" s="144" t="s">
        <v>148</v>
      </c>
      <c r="B119" s="224"/>
      <c r="C119" s="146">
        <f t="shared" ref="C119:H119" si="12">C42+C117</f>
        <v>1637907.88</v>
      </c>
      <c r="D119" s="146">
        <f t="shared" si="12"/>
        <v>1601435</v>
      </c>
      <c r="E119" s="147">
        <f t="shared" si="12"/>
        <v>1782338.43</v>
      </c>
      <c r="F119" s="148">
        <f t="shared" si="12"/>
        <v>1644419</v>
      </c>
      <c r="G119" s="225">
        <f t="shared" si="12"/>
        <v>1606825.204</v>
      </c>
      <c r="H119" s="226">
        <f t="shared" si="12"/>
        <v>1826162</v>
      </c>
      <c r="I119" s="117">
        <f>I117+I42+I48</f>
        <v>1543083.988</v>
      </c>
      <c r="J119" s="212">
        <f>J42+J117</f>
        <v>1385464</v>
      </c>
      <c r="K119" s="96">
        <f t="shared" ref="K119:L119" si="13">K42+K48+K117</f>
        <v>1535430.69</v>
      </c>
      <c r="L119" s="212">
        <f t="shared" si="13"/>
        <v>1404886.92</v>
      </c>
      <c r="M119" s="227">
        <f t="shared" ref="M119:N119" si="14">M42+M117</f>
        <v>1506381.17</v>
      </c>
      <c r="N119" s="228">
        <f t="shared" si="14"/>
        <v>1363334.74</v>
      </c>
      <c r="O119" s="154">
        <f>O117+O42</f>
        <v>1559356</v>
      </c>
      <c r="P119" s="222">
        <f t="shared" ref="P119:T119" si="15">P42+P48+P117</f>
        <v>1405750</v>
      </c>
      <c r="Q119" s="229">
        <f t="shared" si="15"/>
        <v>1348933.19</v>
      </c>
      <c r="R119" s="182">
        <f t="shared" si="15"/>
        <v>1387100</v>
      </c>
      <c r="S119" s="183">
        <f t="shared" si="15"/>
        <v>1476671.62</v>
      </c>
      <c r="T119" s="183">
        <f t="shared" si="15"/>
        <v>1366740</v>
      </c>
      <c r="U119" s="183">
        <f>U117+U48+U42</f>
        <v>1422281.59</v>
      </c>
      <c r="V119" s="183">
        <f>V42+V48+V117</f>
        <v>1164879</v>
      </c>
    </row>
    <row r="120" ht="15.75" customHeight="1">
      <c r="A120" s="9" t="s">
        <v>182</v>
      </c>
      <c r="B120" s="9"/>
      <c r="C120" s="24">
        <v>30000.0</v>
      </c>
      <c r="D120" s="24">
        <v>32964.0</v>
      </c>
      <c r="E120" s="147">
        <v>15000.0</v>
      </c>
      <c r="F120" s="148">
        <v>11963.0</v>
      </c>
      <c r="G120" s="214">
        <v>15000.0</v>
      </c>
      <c r="H120" s="215">
        <v>15356.0</v>
      </c>
      <c r="I120" s="216">
        <v>13000.0</v>
      </c>
      <c r="J120" s="217">
        <v>12080.0</v>
      </c>
      <c r="K120" s="148">
        <v>13000.0</v>
      </c>
      <c r="L120" s="217"/>
      <c r="N120" s="97"/>
      <c r="O120" s="135"/>
      <c r="P120" s="222"/>
      <c r="Q120" s="223"/>
      <c r="R120" s="139"/>
      <c r="S120" s="139"/>
      <c r="T120" s="139"/>
      <c r="U120" s="139"/>
      <c r="V120" s="139"/>
    </row>
    <row r="121" ht="15.75" customHeight="1">
      <c r="A121" s="144" t="s">
        <v>149</v>
      </c>
      <c r="B121" s="224"/>
      <c r="C121" s="146">
        <f t="shared" ref="C121:K121" si="16">C22-C119+C120</f>
        <v>634425.1197</v>
      </c>
      <c r="D121" s="146">
        <f t="shared" si="16"/>
        <v>530943</v>
      </c>
      <c r="E121" s="230">
        <f t="shared" si="16"/>
        <v>548361.57</v>
      </c>
      <c r="F121" s="231">
        <f t="shared" si="16"/>
        <v>1212292</v>
      </c>
      <c r="G121" s="220">
        <f t="shared" si="16"/>
        <v>284967.756</v>
      </c>
      <c r="H121" s="221">
        <f t="shared" si="16"/>
        <v>1754972</v>
      </c>
      <c r="I121" s="232">
        <f t="shared" si="16"/>
        <v>302149.292</v>
      </c>
      <c r="J121" s="233">
        <f t="shared" si="16"/>
        <v>1377222</v>
      </c>
      <c r="K121" s="231">
        <f t="shared" si="16"/>
        <v>0</v>
      </c>
      <c r="L121" s="233">
        <f t="shared" ref="L121:V121" si="17">L22-L119</f>
        <v>60923.66</v>
      </c>
      <c r="M121" s="234">
        <f t="shared" si="17"/>
        <v>-122361.17</v>
      </c>
      <c r="N121" s="228">
        <f t="shared" si="17"/>
        <v>608420.13</v>
      </c>
      <c r="O121" s="154">
        <f t="shared" si="17"/>
        <v>-34356</v>
      </c>
      <c r="P121" s="222">
        <f t="shared" si="17"/>
        <v>259250</v>
      </c>
      <c r="Q121" s="229">
        <f t="shared" si="17"/>
        <v>524452.24</v>
      </c>
      <c r="R121" s="182">
        <f t="shared" si="17"/>
        <v>-12100</v>
      </c>
      <c r="S121" s="183">
        <f t="shared" si="17"/>
        <v>255494.79</v>
      </c>
      <c r="T121" s="183">
        <f t="shared" si="17"/>
        <v>28260</v>
      </c>
      <c r="U121" s="235">
        <f t="shared" si="17"/>
        <v>-1115727.98</v>
      </c>
      <c r="V121" s="235">
        <f t="shared" si="17"/>
        <v>-414795</v>
      </c>
    </row>
    <row r="122" ht="15.75" customHeight="1">
      <c r="F122" s="96"/>
    </row>
    <row r="123" ht="15.75" customHeight="1">
      <c r="F123" s="96"/>
    </row>
    <row r="124" ht="15.75" customHeight="1">
      <c r="F124" s="96"/>
    </row>
    <row r="125" ht="15.75" customHeight="1">
      <c r="F125" s="96"/>
    </row>
    <row r="126" ht="15.75" customHeight="1">
      <c r="F126" s="96"/>
    </row>
    <row r="127" ht="15.75" customHeight="1">
      <c r="F127" s="96"/>
    </row>
    <row r="128" ht="15.75" customHeight="1">
      <c r="F128" s="96"/>
    </row>
    <row r="129" ht="15.75" customHeight="1">
      <c r="F129" s="96"/>
    </row>
    <row r="130" ht="15.75" customHeight="1">
      <c r="E130" s="236"/>
      <c r="F130" s="237"/>
    </row>
    <row r="131" ht="15.75" customHeight="1">
      <c r="F131" s="96"/>
    </row>
    <row r="132" ht="15.75" customHeight="1">
      <c r="F132" s="96"/>
    </row>
    <row r="133" ht="15.75" customHeight="1">
      <c r="F133" s="96"/>
    </row>
    <row r="134" ht="15.75" customHeight="1">
      <c r="F134" s="96"/>
    </row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B1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71"/>
    <col customWidth="1" min="2" max="2" width="43.57"/>
    <col customWidth="1" min="3" max="4" width="14.71"/>
    <col customWidth="1" min="5" max="5" width="15.14"/>
    <col customWidth="1" min="6" max="26" width="10.71"/>
  </cols>
  <sheetData>
    <row r="1">
      <c r="A1" s="94" t="s">
        <v>153</v>
      </c>
    </row>
    <row r="2">
      <c r="A2" s="94" t="s">
        <v>154</v>
      </c>
      <c r="C2" s="238" t="s">
        <v>0</v>
      </c>
      <c r="D2" s="121" t="s">
        <v>23</v>
      </c>
      <c r="E2" s="121" t="s">
        <v>31</v>
      </c>
    </row>
    <row r="3">
      <c r="A3" s="94">
        <v>3110.0</v>
      </c>
      <c r="B3" s="94" t="s">
        <v>40</v>
      </c>
      <c r="C3" s="97">
        <f t="shared" ref="C3:C21" si="1">SUM(D3:AR3)</f>
        <v>0</v>
      </c>
      <c r="D3" s="188"/>
      <c r="E3" s="97"/>
    </row>
    <row r="4">
      <c r="A4" s="94">
        <v>3120.0</v>
      </c>
      <c r="B4" s="94" t="s">
        <v>41</v>
      </c>
      <c r="C4" s="97">
        <f t="shared" si="1"/>
        <v>0</v>
      </c>
      <c r="D4" s="188"/>
      <c r="E4" s="97"/>
    </row>
    <row r="5">
      <c r="A5" s="94">
        <v>3400.0</v>
      </c>
      <c r="B5" s="94" t="s">
        <v>42</v>
      </c>
      <c r="C5" s="97">
        <f t="shared" si="1"/>
        <v>0</v>
      </c>
      <c r="D5" s="188"/>
      <c r="E5" s="97"/>
    </row>
    <row r="6">
      <c r="A6" s="94">
        <v>3440.0</v>
      </c>
      <c r="B6" s="94" t="s">
        <v>43</v>
      </c>
      <c r="C6" s="97">
        <f t="shared" si="1"/>
        <v>0</v>
      </c>
      <c r="D6" s="188"/>
      <c r="E6" s="97"/>
    </row>
    <row r="7">
      <c r="A7" s="94">
        <v>3450.0</v>
      </c>
      <c r="B7" s="94" t="s">
        <v>44</v>
      </c>
      <c r="C7" s="97">
        <f t="shared" si="1"/>
        <v>0</v>
      </c>
      <c r="D7" s="188"/>
      <c r="E7" s="97"/>
    </row>
    <row r="8">
      <c r="A8" s="94">
        <v>3480.0</v>
      </c>
      <c r="B8" s="94" t="s">
        <v>45</v>
      </c>
      <c r="C8" s="97">
        <f t="shared" si="1"/>
        <v>0</v>
      </c>
      <c r="D8" s="188">
        <v>0.0</v>
      </c>
      <c r="E8" s="97"/>
    </row>
    <row r="9">
      <c r="A9" s="94">
        <v>3490.0</v>
      </c>
      <c r="B9" s="94" t="s">
        <v>46</v>
      </c>
      <c r="C9" s="97">
        <f t="shared" si="1"/>
        <v>313000</v>
      </c>
      <c r="D9" s="239">
        <v>113000.0</v>
      </c>
      <c r="E9" s="240">
        <v>200000.0</v>
      </c>
    </row>
    <row r="10">
      <c r="A10" s="94">
        <v>3610.0</v>
      </c>
      <c r="B10" s="94" t="s">
        <v>47</v>
      </c>
      <c r="C10" s="97">
        <f t="shared" si="1"/>
        <v>610000</v>
      </c>
      <c r="D10" s="239">
        <v>260000.0</v>
      </c>
      <c r="E10" s="240">
        <v>350000.0</v>
      </c>
    </row>
    <row r="11">
      <c r="A11" s="94">
        <v>3630.0</v>
      </c>
      <c r="B11" s="94" t="s">
        <v>48</v>
      </c>
      <c r="C11" s="97">
        <f t="shared" si="1"/>
        <v>0</v>
      </c>
      <c r="D11" s="188"/>
      <c r="E11" s="97"/>
    </row>
    <row r="12">
      <c r="A12" s="94">
        <v>3900.0</v>
      </c>
      <c r="B12" s="94" t="s">
        <v>49</v>
      </c>
      <c r="C12" s="97">
        <f t="shared" si="1"/>
        <v>0</v>
      </c>
      <c r="D12" s="188"/>
      <c r="E12" s="97"/>
    </row>
    <row r="13">
      <c r="A13" s="94">
        <v>3910.0</v>
      </c>
      <c r="B13" s="94" t="s">
        <v>50</v>
      </c>
      <c r="C13" s="97">
        <f t="shared" si="1"/>
        <v>0</v>
      </c>
      <c r="D13" s="188"/>
      <c r="E13" s="97"/>
    </row>
    <row r="14">
      <c r="A14" s="94">
        <v>3920.0</v>
      </c>
      <c r="B14" s="94" t="s">
        <v>51</v>
      </c>
      <c r="C14" s="97">
        <f t="shared" si="1"/>
        <v>0</v>
      </c>
      <c r="D14" s="188"/>
      <c r="E14" s="97"/>
    </row>
    <row r="15">
      <c r="A15" s="94">
        <v>3940.0</v>
      </c>
      <c r="B15" s="94" t="s">
        <v>52</v>
      </c>
      <c r="C15" s="97">
        <f t="shared" si="1"/>
        <v>0</v>
      </c>
      <c r="D15" s="188"/>
      <c r="E15" s="97"/>
    </row>
    <row r="16">
      <c r="A16" s="94">
        <v>3950.0</v>
      </c>
      <c r="B16" s="94" t="s">
        <v>53</v>
      </c>
      <c r="C16" s="97">
        <f t="shared" si="1"/>
        <v>0</v>
      </c>
      <c r="D16" s="188"/>
      <c r="E16" s="97"/>
    </row>
    <row r="17">
      <c r="A17" s="94">
        <v>3960.0</v>
      </c>
      <c r="B17" s="94" t="s">
        <v>54</v>
      </c>
      <c r="C17" s="97">
        <f t="shared" si="1"/>
        <v>0</v>
      </c>
      <c r="D17" s="188"/>
      <c r="E17" s="97"/>
    </row>
    <row r="18">
      <c r="A18" s="94">
        <v>3970.0</v>
      </c>
      <c r="B18" s="94" t="s">
        <v>55</v>
      </c>
      <c r="C18" s="97">
        <f t="shared" si="1"/>
        <v>0</v>
      </c>
      <c r="D18" s="188"/>
      <c r="E18" s="97"/>
    </row>
    <row r="19">
      <c r="A19" s="94">
        <v>3990.0</v>
      </c>
      <c r="B19" s="94" t="s">
        <v>56</v>
      </c>
      <c r="C19" s="97">
        <f t="shared" si="1"/>
        <v>0</v>
      </c>
      <c r="D19" s="188"/>
      <c r="E19" s="97"/>
    </row>
    <row r="20">
      <c r="A20" s="94">
        <v>3991.0</v>
      </c>
      <c r="B20" s="94" t="s">
        <v>57</v>
      </c>
      <c r="C20" s="97">
        <f t="shared" si="1"/>
        <v>0</v>
      </c>
      <c r="D20" s="188"/>
      <c r="E20" s="97"/>
    </row>
    <row r="21" ht="15.75" customHeight="1">
      <c r="A21" s="94" t="s">
        <v>58</v>
      </c>
      <c r="C21" s="241">
        <f t="shared" si="1"/>
        <v>923000</v>
      </c>
      <c r="D21" s="242">
        <f t="shared" ref="D21:E21" si="2">SUM(D3:D20)</f>
        <v>373000</v>
      </c>
      <c r="E21" s="243">
        <f t="shared" si="2"/>
        <v>550000</v>
      </c>
    </row>
    <row r="22" ht="15.75" customHeight="1">
      <c r="C22" s="97"/>
      <c r="D22" s="188"/>
      <c r="E22" s="97"/>
    </row>
    <row r="23" ht="15.75" customHeight="1">
      <c r="A23" s="94" t="s">
        <v>59</v>
      </c>
      <c r="C23" s="97"/>
      <c r="D23" s="244"/>
      <c r="E23" s="245"/>
    </row>
    <row r="24" ht="15.75" customHeight="1">
      <c r="A24" s="94">
        <v>5010.0</v>
      </c>
      <c r="B24" s="94" t="s">
        <v>60</v>
      </c>
      <c r="C24" s="97">
        <f t="shared" ref="C24:C41" si="3">SUM(D24:AR24)</f>
        <v>0</v>
      </c>
      <c r="D24" s="188"/>
      <c r="E24" s="97"/>
    </row>
    <row r="25" ht="15.75" customHeight="1">
      <c r="A25" s="94">
        <v>5011.0</v>
      </c>
      <c r="B25" s="94" t="s">
        <v>61</v>
      </c>
      <c r="C25" s="97">
        <f t="shared" si="3"/>
        <v>0</v>
      </c>
      <c r="D25" s="188"/>
      <c r="E25" s="97"/>
    </row>
    <row r="26" ht="15.75" customHeight="1">
      <c r="A26" s="94">
        <v>5020.0</v>
      </c>
      <c r="B26" s="94" t="s">
        <v>62</v>
      </c>
      <c r="C26" s="97">
        <f t="shared" si="3"/>
        <v>0</v>
      </c>
      <c r="D26" s="188"/>
      <c r="E26" s="97"/>
    </row>
    <row r="27" ht="15.75" customHeight="1">
      <c r="A27" s="94">
        <v>5090.0</v>
      </c>
      <c r="B27" s="94" t="s">
        <v>63</v>
      </c>
      <c r="C27" s="97">
        <f t="shared" si="3"/>
        <v>0</v>
      </c>
      <c r="D27" s="188"/>
      <c r="E27" s="97"/>
    </row>
    <row r="28" ht="15.75" customHeight="1">
      <c r="A28" s="94">
        <v>5250.0</v>
      </c>
      <c r="B28" s="94" t="s">
        <v>64</v>
      </c>
      <c r="C28" s="97">
        <f t="shared" si="3"/>
        <v>0</v>
      </c>
      <c r="D28" s="188"/>
      <c r="E28" s="97"/>
    </row>
    <row r="29" ht="15.75" customHeight="1">
      <c r="A29" s="94">
        <v>5270.0</v>
      </c>
      <c r="B29" s="94" t="s">
        <v>65</v>
      </c>
      <c r="C29" s="97">
        <f t="shared" si="3"/>
        <v>0</v>
      </c>
      <c r="D29" s="188"/>
      <c r="E29" s="97"/>
    </row>
    <row r="30" ht="15.75" customHeight="1">
      <c r="A30" s="94">
        <v>5290.0</v>
      </c>
      <c r="B30" s="94" t="s">
        <v>66</v>
      </c>
      <c r="C30" s="97">
        <f t="shared" si="3"/>
        <v>0</v>
      </c>
      <c r="D30" s="188"/>
      <c r="E30" s="97"/>
    </row>
    <row r="31" ht="15.75" customHeight="1">
      <c r="A31" s="94">
        <v>5310.0</v>
      </c>
      <c r="B31" s="94" t="s">
        <v>67</v>
      </c>
      <c r="C31" s="97">
        <f t="shared" si="3"/>
        <v>0</v>
      </c>
      <c r="D31" s="188"/>
      <c r="E31" s="97"/>
    </row>
    <row r="32" ht="15.75" customHeight="1">
      <c r="A32" s="94">
        <v>5330.0</v>
      </c>
      <c r="B32" s="94" t="s">
        <v>68</v>
      </c>
      <c r="C32" s="97">
        <f t="shared" si="3"/>
        <v>0</v>
      </c>
      <c r="D32" s="188"/>
      <c r="E32" s="97"/>
    </row>
    <row r="33" ht="15.75" customHeight="1">
      <c r="A33" s="94">
        <v>5350.0</v>
      </c>
      <c r="B33" s="94" t="s">
        <v>69</v>
      </c>
      <c r="C33" s="97">
        <f t="shared" si="3"/>
        <v>0</v>
      </c>
      <c r="D33" s="188"/>
      <c r="E33" s="97"/>
    </row>
    <row r="34" ht="15.75" customHeight="1">
      <c r="A34" s="94">
        <v>5400.0</v>
      </c>
      <c r="B34" s="94" t="s">
        <v>70</v>
      </c>
      <c r="C34" s="97">
        <f t="shared" si="3"/>
        <v>0</v>
      </c>
      <c r="D34" s="188"/>
      <c r="E34" s="97"/>
    </row>
    <row r="35" ht="15.75" customHeight="1">
      <c r="A35" s="94">
        <v>5411.0</v>
      </c>
      <c r="B35" s="94" t="s">
        <v>71</v>
      </c>
      <c r="C35" s="97">
        <f t="shared" si="3"/>
        <v>0</v>
      </c>
      <c r="D35" s="188"/>
      <c r="E35" s="97"/>
    </row>
    <row r="36" ht="15.75" customHeight="1">
      <c r="A36" s="94">
        <v>5510.0</v>
      </c>
      <c r="B36" s="94" t="s">
        <v>72</v>
      </c>
      <c r="C36" s="97">
        <f t="shared" si="3"/>
        <v>0</v>
      </c>
      <c r="D36" s="188"/>
      <c r="E36" s="97"/>
    </row>
    <row r="37" ht="15.75" customHeight="1">
      <c r="A37" s="94">
        <v>5900.0</v>
      </c>
      <c r="B37" s="94" t="s">
        <v>73</v>
      </c>
      <c r="C37" s="97">
        <f t="shared" si="3"/>
        <v>0</v>
      </c>
      <c r="D37" s="188"/>
      <c r="E37" s="97"/>
    </row>
    <row r="38" ht="15.75" customHeight="1">
      <c r="A38" s="94">
        <v>5910.0</v>
      </c>
      <c r="B38" s="94" t="s">
        <v>74</v>
      </c>
      <c r="C38" s="97">
        <f t="shared" si="3"/>
        <v>0</v>
      </c>
      <c r="D38" s="188"/>
      <c r="E38" s="97"/>
    </row>
    <row r="39" ht="15.75" customHeight="1">
      <c r="A39" s="94">
        <v>5945.0</v>
      </c>
      <c r="B39" s="94" t="s">
        <v>75</v>
      </c>
      <c r="C39" s="97">
        <f t="shared" si="3"/>
        <v>0</v>
      </c>
      <c r="D39" s="188"/>
      <c r="E39" s="97"/>
    </row>
    <row r="40" ht="15.75" customHeight="1">
      <c r="A40" s="94">
        <v>5990.0</v>
      </c>
      <c r="B40" s="94" t="s">
        <v>76</v>
      </c>
      <c r="C40" s="97">
        <f t="shared" si="3"/>
        <v>0</v>
      </c>
      <c r="D40" s="188"/>
      <c r="E40" s="97"/>
    </row>
    <row r="41" ht="15.75" customHeight="1">
      <c r="A41" s="94" t="s">
        <v>77</v>
      </c>
      <c r="C41" s="97">
        <f t="shared" si="3"/>
        <v>0</v>
      </c>
      <c r="D41" s="246">
        <f>SUM(D24:D40)</f>
        <v>0</v>
      </c>
      <c r="E41" s="241"/>
    </row>
    <row r="42" ht="15.75" customHeight="1">
      <c r="C42" s="97"/>
      <c r="D42" s="188"/>
      <c r="E42" s="97"/>
    </row>
    <row r="43" ht="15.75" customHeight="1">
      <c r="A43" s="94" t="s">
        <v>78</v>
      </c>
      <c r="C43" s="97"/>
      <c r="D43" s="244"/>
      <c r="E43" s="245"/>
    </row>
    <row r="44" ht="15.75" customHeight="1">
      <c r="A44" s="94">
        <v>6000.0</v>
      </c>
      <c r="B44" s="94" t="s">
        <v>79</v>
      </c>
      <c r="C44" s="97">
        <f t="shared" ref="C44:C46" si="4">SUM(D44:AR44)</f>
        <v>0</v>
      </c>
      <c r="D44" s="188"/>
      <c r="E44" s="97"/>
    </row>
    <row r="45" ht="15.75" customHeight="1">
      <c r="A45" s="94">
        <v>6010.0</v>
      </c>
      <c r="B45" s="94" t="s">
        <v>80</v>
      </c>
      <c r="C45" s="97">
        <f t="shared" si="4"/>
        <v>0</v>
      </c>
      <c r="D45" s="188"/>
      <c r="E45" s="97"/>
    </row>
    <row r="46" ht="15.75" customHeight="1">
      <c r="A46" s="94">
        <v>6015.0</v>
      </c>
      <c r="B46" s="94" t="s">
        <v>81</v>
      </c>
      <c r="C46" s="97">
        <f t="shared" si="4"/>
        <v>0</v>
      </c>
      <c r="D46" s="188"/>
      <c r="E46" s="97"/>
    </row>
    <row r="47" ht="15.75" customHeight="1">
      <c r="A47" s="94" t="s">
        <v>82</v>
      </c>
      <c r="C47" s="97">
        <f>SUM(C44:AR46)</f>
        <v>0</v>
      </c>
      <c r="D47" s="247"/>
      <c r="E47" s="227"/>
    </row>
    <row r="48" ht="15.75" customHeight="1">
      <c r="C48" s="97"/>
      <c r="D48" s="188"/>
      <c r="E48" s="97"/>
    </row>
    <row r="49" ht="15.75" customHeight="1">
      <c r="C49" s="97"/>
      <c r="D49" s="188"/>
      <c r="E49" s="97"/>
    </row>
    <row r="50" ht="15.75" customHeight="1">
      <c r="A50" s="94" t="s">
        <v>83</v>
      </c>
      <c r="C50" s="97"/>
      <c r="D50" s="244"/>
      <c r="E50" s="245"/>
    </row>
    <row r="51" ht="15.75" customHeight="1">
      <c r="A51" s="94">
        <v>4110.0</v>
      </c>
      <c r="B51" s="94" t="s">
        <v>84</v>
      </c>
      <c r="C51" s="97">
        <f t="shared" ref="C51:C115" si="5">SUM(D51:AR51)</f>
        <v>0</v>
      </c>
      <c r="D51" s="248"/>
      <c r="E51" s="97"/>
    </row>
    <row r="52" ht="15.75" customHeight="1">
      <c r="A52" s="94">
        <v>4120.0</v>
      </c>
      <c r="B52" s="94" t="s">
        <v>85</v>
      </c>
      <c r="C52" s="97">
        <f t="shared" si="5"/>
        <v>0</v>
      </c>
      <c r="D52" s="248"/>
      <c r="E52" s="97"/>
    </row>
    <row r="53" ht="15.75" customHeight="1">
      <c r="A53" s="94">
        <v>4150.0</v>
      </c>
      <c r="B53" s="94" t="s">
        <v>86</v>
      </c>
      <c r="C53" s="97">
        <f t="shared" si="5"/>
        <v>0</v>
      </c>
      <c r="D53" s="248"/>
      <c r="E53" s="97"/>
    </row>
    <row r="54" ht="15.75" customHeight="1">
      <c r="A54" s="94">
        <v>4200.0</v>
      </c>
      <c r="B54" s="94" t="s">
        <v>87</v>
      </c>
      <c r="C54" s="97">
        <f t="shared" si="5"/>
        <v>0</v>
      </c>
      <c r="D54" s="248"/>
      <c r="E54" s="97"/>
    </row>
    <row r="55" ht="15.75" customHeight="1">
      <c r="A55" s="94">
        <v>4300.0</v>
      </c>
      <c r="B55" s="94" t="s">
        <v>88</v>
      </c>
      <c r="C55" s="97">
        <f t="shared" si="5"/>
        <v>0</v>
      </c>
      <c r="D55" s="248"/>
      <c r="E55" s="97"/>
    </row>
    <row r="56" ht="15.75" customHeight="1">
      <c r="A56" s="94">
        <v>4350.0</v>
      </c>
      <c r="B56" s="94" t="s">
        <v>89</v>
      </c>
      <c r="C56" s="97">
        <f t="shared" si="5"/>
        <v>0</v>
      </c>
      <c r="D56" s="248"/>
      <c r="E56" s="97"/>
    </row>
    <row r="57" ht="15.75" customHeight="1">
      <c r="A57" s="94">
        <v>4500.0</v>
      </c>
      <c r="B57" s="94" t="s">
        <v>90</v>
      </c>
      <c r="C57" s="97">
        <f t="shared" si="5"/>
        <v>20000</v>
      </c>
      <c r="D57" s="249">
        <v>20000.0</v>
      </c>
      <c r="E57" s="97"/>
    </row>
    <row r="58" ht="15.75" customHeight="1">
      <c r="A58" s="94">
        <v>4510.0</v>
      </c>
      <c r="B58" s="94" t="s">
        <v>91</v>
      </c>
      <c r="C58" s="97">
        <f t="shared" si="5"/>
        <v>0</v>
      </c>
      <c r="D58" s="248"/>
      <c r="E58" s="97"/>
    </row>
    <row r="59" ht="15.75" customHeight="1">
      <c r="A59" s="94">
        <v>4590.0</v>
      </c>
      <c r="B59" s="94" t="s">
        <v>92</v>
      </c>
      <c r="C59" s="97">
        <f t="shared" si="5"/>
        <v>0</v>
      </c>
      <c r="D59" s="248"/>
      <c r="E59" s="97"/>
    </row>
    <row r="60" ht="15.75" customHeight="1">
      <c r="A60" s="94">
        <v>4700.0</v>
      </c>
      <c r="B60" s="94" t="s">
        <v>93</v>
      </c>
      <c r="C60" s="97">
        <f t="shared" si="5"/>
        <v>0</v>
      </c>
      <c r="D60" s="248"/>
      <c r="E60" s="97"/>
    </row>
    <row r="61" ht="15.75" customHeight="1">
      <c r="A61" s="94">
        <v>4800.0</v>
      </c>
      <c r="B61" s="94" t="s">
        <v>94</v>
      </c>
      <c r="C61" s="97">
        <f t="shared" si="5"/>
        <v>0</v>
      </c>
      <c r="D61" s="248"/>
      <c r="E61" s="97"/>
    </row>
    <row r="62" ht="15.75" customHeight="1">
      <c r="A62" s="94">
        <v>4990.0</v>
      </c>
      <c r="B62" s="94" t="s">
        <v>95</v>
      </c>
      <c r="C62" s="97">
        <f t="shared" si="5"/>
        <v>0</v>
      </c>
      <c r="D62" s="248"/>
      <c r="E62" s="97"/>
    </row>
    <row r="63" ht="15.75" customHeight="1">
      <c r="A63" s="94">
        <v>4990.0</v>
      </c>
      <c r="B63" s="94" t="s">
        <v>96</v>
      </c>
      <c r="C63" s="97">
        <f t="shared" si="5"/>
        <v>3000</v>
      </c>
      <c r="D63" s="249">
        <v>3000.0</v>
      </c>
      <c r="E63" s="97"/>
    </row>
    <row r="64" ht="15.75" customHeight="1">
      <c r="A64" s="94">
        <v>6010.0</v>
      </c>
      <c r="B64" s="94" t="s">
        <v>80</v>
      </c>
      <c r="C64" s="97">
        <f t="shared" si="5"/>
        <v>547000</v>
      </c>
      <c r="D64" s="249">
        <v>307000.0</v>
      </c>
      <c r="E64" s="240">
        <v>240000.0</v>
      </c>
    </row>
    <row r="65" ht="15.75" customHeight="1">
      <c r="A65" s="94">
        <v>6015.0</v>
      </c>
      <c r="B65" s="94" t="s">
        <v>81</v>
      </c>
      <c r="C65" s="97">
        <f t="shared" si="5"/>
        <v>0</v>
      </c>
      <c r="D65" s="248"/>
      <c r="E65" s="97"/>
    </row>
    <row r="66" ht="15.75" customHeight="1">
      <c r="A66" s="94">
        <v>6100.0</v>
      </c>
      <c r="B66" s="94" t="s">
        <v>97</v>
      </c>
      <c r="C66" s="97">
        <f t="shared" si="5"/>
        <v>0</v>
      </c>
      <c r="D66" s="248"/>
      <c r="E66" s="97"/>
    </row>
    <row r="67" ht="15.75" customHeight="1">
      <c r="A67" s="94">
        <v>6110.0</v>
      </c>
      <c r="B67" s="94" t="s">
        <v>98</v>
      </c>
      <c r="C67" s="97">
        <f t="shared" si="5"/>
        <v>0</v>
      </c>
      <c r="D67" s="248"/>
      <c r="E67" s="97"/>
    </row>
    <row r="68" ht="15.75" customHeight="1">
      <c r="A68" s="94">
        <v>6300.0</v>
      </c>
      <c r="B68" s="94" t="s">
        <v>99</v>
      </c>
      <c r="C68" s="97">
        <f t="shared" si="5"/>
        <v>0</v>
      </c>
      <c r="D68" s="248"/>
      <c r="E68" s="97"/>
    </row>
    <row r="69" ht="15.75" customHeight="1">
      <c r="A69" s="94">
        <v>6320.0</v>
      </c>
      <c r="B69" s="94" t="s">
        <v>100</v>
      </c>
      <c r="C69" s="97">
        <f t="shared" si="5"/>
        <v>82550</v>
      </c>
      <c r="D69" s="249">
        <v>550.0</v>
      </c>
      <c r="E69" s="240">
        <v>82000.0</v>
      </c>
    </row>
    <row r="70" ht="15.75" customHeight="1">
      <c r="A70" s="94">
        <v>6340.0</v>
      </c>
      <c r="B70" s="94" t="s">
        <v>101</v>
      </c>
      <c r="C70" s="97">
        <f t="shared" si="5"/>
        <v>105000</v>
      </c>
      <c r="D70" s="249">
        <v>35000.0</v>
      </c>
      <c r="E70" s="240">
        <v>70000.0</v>
      </c>
    </row>
    <row r="71" ht="15.75" customHeight="1">
      <c r="A71" s="94">
        <v>6360.0</v>
      </c>
      <c r="B71" s="94" t="s">
        <v>102</v>
      </c>
      <c r="C71" s="97">
        <f t="shared" si="5"/>
        <v>0</v>
      </c>
      <c r="D71" s="248"/>
      <c r="E71" s="97"/>
    </row>
    <row r="72" ht="15.75" customHeight="1">
      <c r="A72" s="94">
        <v>6390.0</v>
      </c>
      <c r="B72" s="94" t="s">
        <v>103</v>
      </c>
      <c r="C72" s="97">
        <f t="shared" si="5"/>
        <v>6000</v>
      </c>
      <c r="D72" s="248"/>
      <c r="E72" s="240">
        <v>6000.0</v>
      </c>
    </row>
    <row r="73" ht="15.75" customHeight="1">
      <c r="A73" s="94">
        <v>6420.0</v>
      </c>
      <c r="B73" s="94" t="s">
        <v>104</v>
      </c>
      <c r="C73" s="97">
        <f t="shared" si="5"/>
        <v>0</v>
      </c>
      <c r="D73" s="248"/>
      <c r="E73" s="97"/>
    </row>
    <row r="74" ht="15.75" customHeight="1">
      <c r="A74" s="94">
        <v>6440.0</v>
      </c>
      <c r="B74" s="94" t="s">
        <v>105</v>
      </c>
      <c r="C74" s="97">
        <f t="shared" si="5"/>
        <v>0</v>
      </c>
      <c r="D74" s="248"/>
      <c r="E74" s="97"/>
    </row>
    <row r="75" ht="15.75" customHeight="1">
      <c r="A75" s="94">
        <v>6490.0</v>
      </c>
      <c r="B75" s="94" t="s">
        <v>106</v>
      </c>
      <c r="C75" s="97">
        <f t="shared" si="5"/>
        <v>0</v>
      </c>
      <c r="D75" s="248"/>
      <c r="E75" s="97"/>
    </row>
    <row r="76" ht="15.75" customHeight="1">
      <c r="A76" s="94">
        <v>6540.0</v>
      </c>
      <c r="B76" s="94" t="s">
        <v>107</v>
      </c>
      <c r="C76" s="97">
        <f t="shared" si="5"/>
        <v>22000</v>
      </c>
      <c r="D76" s="249">
        <v>22000.0</v>
      </c>
      <c r="E76" s="97"/>
    </row>
    <row r="77" ht="15.75" customHeight="1">
      <c r="A77" s="94">
        <v>6550.0</v>
      </c>
      <c r="B77" s="94" t="s">
        <v>108</v>
      </c>
      <c r="C77" s="97">
        <f t="shared" si="5"/>
        <v>0</v>
      </c>
      <c r="D77" s="248"/>
      <c r="E77" s="97"/>
    </row>
    <row r="78" ht="15.75" customHeight="1">
      <c r="A78" s="94">
        <v>6570.0</v>
      </c>
      <c r="B78" s="94" t="s">
        <v>109</v>
      </c>
      <c r="C78" s="97">
        <f t="shared" si="5"/>
        <v>0</v>
      </c>
      <c r="D78" s="248"/>
      <c r="E78" s="97"/>
    </row>
    <row r="79" ht="15.75" customHeight="1">
      <c r="A79" s="94" t="s">
        <v>110</v>
      </c>
      <c r="B79" s="94" t="s">
        <v>111</v>
      </c>
      <c r="C79" s="97">
        <f t="shared" si="5"/>
        <v>271000</v>
      </c>
      <c r="D79" s="249">
        <v>121000.0</v>
      </c>
      <c r="E79" s="240">
        <v>150000.0</v>
      </c>
    </row>
    <row r="80" ht="15.75" customHeight="1">
      <c r="A80" s="94">
        <v>6620.0</v>
      </c>
      <c r="B80" s="94" t="s">
        <v>112</v>
      </c>
      <c r="C80" s="97">
        <f t="shared" si="5"/>
        <v>10000</v>
      </c>
      <c r="D80" s="248"/>
      <c r="E80" s="240">
        <v>10000.0</v>
      </c>
    </row>
    <row r="81" ht="15.75" customHeight="1">
      <c r="A81" s="94">
        <v>6700.0</v>
      </c>
      <c r="B81" s="94" t="s">
        <v>113</v>
      </c>
      <c r="C81" s="97">
        <f t="shared" si="5"/>
        <v>0</v>
      </c>
      <c r="D81" s="248"/>
      <c r="E81" s="97"/>
    </row>
    <row r="82" ht="15.75" customHeight="1">
      <c r="A82" s="94">
        <v>6712.0</v>
      </c>
      <c r="B82" s="94" t="s">
        <v>114</v>
      </c>
      <c r="C82" s="97">
        <f t="shared" si="5"/>
        <v>0</v>
      </c>
      <c r="D82" s="248"/>
      <c r="E82" s="97"/>
    </row>
    <row r="83" ht="15.75" customHeight="1">
      <c r="A83" s="94">
        <v>6730.0</v>
      </c>
      <c r="B83" s="94" t="s">
        <v>115</v>
      </c>
      <c r="C83" s="97">
        <f t="shared" si="5"/>
        <v>0</v>
      </c>
      <c r="D83" s="248"/>
      <c r="E83" s="97"/>
    </row>
    <row r="84" ht="15.75" customHeight="1">
      <c r="A84" s="94">
        <v>6790.0</v>
      </c>
      <c r="B84" s="94" t="s">
        <v>116</v>
      </c>
      <c r="C84" s="97">
        <f t="shared" si="5"/>
        <v>0</v>
      </c>
      <c r="D84" s="248"/>
      <c r="E84" s="97"/>
    </row>
    <row r="85" ht="15.75" customHeight="1">
      <c r="A85" s="94">
        <v>6800.0</v>
      </c>
      <c r="B85" s="94" t="s">
        <v>117</v>
      </c>
      <c r="C85" s="97">
        <f t="shared" si="5"/>
        <v>0</v>
      </c>
      <c r="D85" s="248"/>
      <c r="E85" s="97"/>
    </row>
    <row r="86" ht="15.75" customHeight="1">
      <c r="A86" s="94">
        <v>6810.0</v>
      </c>
      <c r="B86" s="94" t="s">
        <v>118</v>
      </c>
      <c r="C86" s="97">
        <f t="shared" si="5"/>
        <v>0</v>
      </c>
      <c r="D86" s="248"/>
      <c r="E86" s="97"/>
    </row>
    <row r="87" ht="15.75" customHeight="1">
      <c r="A87" s="94">
        <v>6811.0</v>
      </c>
      <c r="B87" s="94" t="s">
        <v>119</v>
      </c>
      <c r="C87" s="97">
        <f t="shared" si="5"/>
        <v>0</v>
      </c>
      <c r="D87" s="248"/>
      <c r="E87" s="97"/>
    </row>
    <row r="88" ht="15.75" customHeight="1">
      <c r="A88" s="94">
        <v>6820.0</v>
      </c>
      <c r="B88" s="94" t="s">
        <v>120</v>
      </c>
      <c r="C88" s="97">
        <f t="shared" si="5"/>
        <v>0</v>
      </c>
      <c r="D88" s="248"/>
      <c r="E88" s="97"/>
    </row>
    <row r="89" ht="15.75" customHeight="1">
      <c r="A89" s="94">
        <v>6840.0</v>
      </c>
      <c r="B89" s="94" t="s">
        <v>121</v>
      </c>
      <c r="C89" s="97">
        <f t="shared" si="5"/>
        <v>0</v>
      </c>
      <c r="D89" s="248"/>
      <c r="E89" s="97"/>
    </row>
    <row r="90" ht="15.75" customHeight="1">
      <c r="A90" s="94">
        <v>6860.0</v>
      </c>
      <c r="B90" s="94" t="s">
        <v>122</v>
      </c>
      <c r="C90" s="97">
        <f t="shared" si="5"/>
        <v>0</v>
      </c>
      <c r="D90" s="248"/>
      <c r="E90" s="97"/>
    </row>
    <row r="91" ht="15.75" customHeight="1">
      <c r="A91" s="94">
        <v>6900.0</v>
      </c>
      <c r="B91" s="94" t="s">
        <v>123</v>
      </c>
      <c r="C91" s="97">
        <f t="shared" si="5"/>
        <v>0</v>
      </c>
      <c r="D91" s="248"/>
      <c r="E91" s="97"/>
    </row>
    <row r="92" ht="15.75" customHeight="1">
      <c r="A92" s="94">
        <v>6940.0</v>
      </c>
      <c r="B92" s="94" t="s">
        <v>124</v>
      </c>
      <c r="C92" s="97">
        <f t="shared" si="5"/>
        <v>0</v>
      </c>
      <c r="D92" s="248"/>
      <c r="E92" s="97"/>
    </row>
    <row r="93" ht="15.75" customHeight="1">
      <c r="A93" s="94">
        <v>7100.0</v>
      </c>
      <c r="B93" s="94" t="s">
        <v>125</v>
      </c>
      <c r="C93" s="97">
        <f t="shared" si="5"/>
        <v>0</v>
      </c>
      <c r="D93" s="248"/>
      <c r="E93" s="97"/>
    </row>
    <row r="94" ht="15.75" customHeight="1">
      <c r="A94" s="94">
        <v>7101.0</v>
      </c>
      <c r="B94" s="94" t="s">
        <v>126</v>
      </c>
      <c r="C94" s="97">
        <f t="shared" si="5"/>
        <v>0</v>
      </c>
      <c r="D94" s="248"/>
      <c r="E94" s="97"/>
    </row>
    <row r="95" ht="15.75" customHeight="1">
      <c r="A95" s="94">
        <v>7110.0</v>
      </c>
      <c r="B95" s="94" t="s">
        <v>127</v>
      </c>
      <c r="C95" s="97">
        <f t="shared" si="5"/>
        <v>0</v>
      </c>
      <c r="D95" s="248"/>
      <c r="E95" s="97"/>
    </row>
    <row r="96" ht="15.75" customHeight="1">
      <c r="A96" s="94">
        <v>7140.0</v>
      </c>
      <c r="B96" s="94" t="s">
        <v>128</v>
      </c>
      <c r="C96" s="97">
        <f t="shared" si="5"/>
        <v>0</v>
      </c>
      <c r="D96" s="248"/>
      <c r="E96" s="97"/>
    </row>
    <row r="97" ht="15.75" customHeight="1">
      <c r="A97" s="94">
        <v>7150.0</v>
      </c>
      <c r="B97" s="94" t="s">
        <v>129</v>
      </c>
      <c r="C97" s="97">
        <f t="shared" si="5"/>
        <v>0</v>
      </c>
      <c r="D97" s="248"/>
      <c r="E97" s="97"/>
    </row>
    <row r="98" ht="15.75" customHeight="1">
      <c r="A98" s="94">
        <v>7300.0</v>
      </c>
      <c r="B98" s="94" t="s">
        <v>130</v>
      </c>
      <c r="C98" s="97">
        <f t="shared" si="5"/>
        <v>0</v>
      </c>
      <c r="D98" s="248"/>
      <c r="E98" s="97"/>
    </row>
    <row r="99" ht="15.75" customHeight="1">
      <c r="A99" s="94">
        <v>7320.0</v>
      </c>
      <c r="B99" s="94" t="s">
        <v>131</v>
      </c>
      <c r="C99" s="97">
        <f t="shared" si="5"/>
        <v>0</v>
      </c>
      <c r="D99" s="248"/>
      <c r="E99" s="97"/>
    </row>
    <row r="100" ht="15.75" customHeight="1">
      <c r="A100" s="94">
        <v>7350.0</v>
      </c>
      <c r="B100" s="94" t="s">
        <v>132</v>
      </c>
      <c r="C100" s="97">
        <f t="shared" si="5"/>
        <v>0</v>
      </c>
      <c r="D100" s="248"/>
      <c r="E100" s="97"/>
    </row>
    <row r="101" ht="15.75" customHeight="1">
      <c r="A101" s="94">
        <v>7400.0</v>
      </c>
      <c r="B101" s="94" t="s">
        <v>133</v>
      </c>
      <c r="C101" s="97">
        <f t="shared" si="5"/>
        <v>0</v>
      </c>
      <c r="D101" s="248"/>
      <c r="E101" s="97"/>
    </row>
    <row r="102" ht="15.75" customHeight="1">
      <c r="A102" s="94">
        <v>7410.0</v>
      </c>
      <c r="B102" s="94" t="s">
        <v>87</v>
      </c>
      <c r="C102" s="97">
        <f t="shared" si="5"/>
        <v>0</v>
      </c>
      <c r="D102" s="248"/>
      <c r="E102" s="97"/>
    </row>
    <row r="103" ht="15.75" customHeight="1">
      <c r="A103" s="94">
        <v>7420.0</v>
      </c>
      <c r="B103" s="94" t="s">
        <v>134</v>
      </c>
      <c r="C103" s="97">
        <f t="shared" si="5"/>
        <v>0</v>
      </c>
      <c r="D103" s="248"/>
      <c r="E103" s="97"/>
    </row>
    <row r="104" ht="15.75" customHeight="1">
      <c r="A104" s="94">
        <v>7430.0</v>
      </c>
      <c r="B104" s="94" t="s">
        <v>135</v>
      </c>
      <c r="C104" s="97">
        <f t="shared" si="5"/>
        <v>0</v>
      </c>
      <c r="D104" s="248"/>
      <c r="E104" s="97"/>
    </row>
    <row r="105" ht="15.75" customHeight="1">
      <c r="A105" s="94">
        <v>7500.0</v>
      </c>
      <c r="B105" s="94" t="s">
        <v>136</v>
      </c>
      <c r="C105" s="97">
        <f t="shared" si="5"/>
        <v>112414</v>
      </c>
      <c r="D105" s="249">
        <v>11766.0</v>
      </c>
      <c r="E105" s="240">
        <v>100648.0</v>
      </c>
    </row>
    <row r="106" ht="15.75" customHeight="1">
      <c r="A106" s="94">
        <v>7510.0</v>
      </c>
      <c r="B106" s="94" t="s">
        <v>137</v>
      </c>
      <c r="C106" s="97">
        <f t="shared" si="5"/>
        <v>0</v>
      </c>
      <c r="D106" s="248"/>
      <c r="E106" s="97"/>
    </row>
    <row r="107" ht="15.75" customHeight="1">
      <c r="A107" s="94">
        <v>7700.0</v>
      </c>
      <c r="B107" s="94" t="s">
        <v>138</v>
      </c>
      <c r="C107" s="97">
        <f t="shared" si="5"/>
        <v>0</v>
      </c>
      <c r="D107" s="248"/>
      <c r="E107" s="97"/>
    </row>
    <row r="108" ht="15.75" customHeight="1">
      <c r="A108" s="94">
        <v>7740.0</v>
      </c>
      <c r="B108" s="94" t="s">
        <v>139</v>
      </c>
      <c r="C108" s="97">
        <f t="shared" si="5"/>
        <v>0</v>
      </c>
      <c r="D108" s="248"/>
      <c r="E108" s="97"/>
    </row>
    <row r="109" ht="15.75" customHeight="1">
      <c r="A109" s="94">
        <v>7750.0</v>
      </c>
      <c r="B109" s="94" t="s">
        <v>140</v>
      </c>
      <c r="C109" s="97">
        <f t="shared" si="5"/>
        <v>7000</v>
      </c>
      <c r="D109" s="248"/>
      <c r="E109" s="240">
        <v>7000.0</v>
      </c>
    </row>
    <row r="110" ht="15.75" customHeight="1">
      <c r="A110" s="94">
        <v>7770.0</v>
      </c>
      <c r="B110" s="94" t="s">
        <v>141</v>
      </c>
      <c r="C110" s="97">
        <f t="shared" si="5"/>
        <v>0</v>
      </c>
      <c r="D110" s="248"/>
      <c r="E110" s="97"/>
    </row>
    <row r="111" ht="15.75" customHeight="1">
      <c r="A111" s="94">
        <v>7790.0</v>
      </c>
      <c r="B111" s="94" t="s">
        <v>142</v>
      </c>
      <c r="C111" s="97">
        <f t="shared" si="5"/>
        <v>0</v>
      </c>
      <c r="D111" s="248"/>
      <c r="E111" s="97"/>
    </row>
    <row r="112" ht="15.75" customHeight="1">
      <c r="A112" s="94">
        <v>7791.0</v>
      </c>
      <c r="B112" s="94" t="s">
        <v>143</v>
      </c>
      <c r="C112" s="97">
        <f t="shared" si="5"/>
        <v>0</v>
      </c>
      <c r="D112" s="248"/>
      <c r="E112" s="97"/>
    </row>
    <row r="113" ht="15.75" customHeight="1">
      <c r="A113" s="94">
        <v>7830.0</v>
      </c>
      <c r="B113" s="94" t="s">
        <v>144</v>
      </c>
      <c r="C113" s="97">
        <f t="shared" si="5"/>
        <v>0</v>
      </c>
      <c r="D113" s="248"/>
      <c r="E113" s="97"/>
    </row>
    <row r="114" ht="15.75" customHeight="1">
      <c r="A114" s="94">
        <v>7831.0</v>
      </c>
      <c r="B114" s="94" t="s">
        <v>145</v>
      </c>
      <c r="C114" s="97">
        <f t="shared" si="5"/>
        <v>0</v>
      </c>
      <c r="D114" s="248"/>
      <c r="E114" s="97"/>
    </row>
    <row r="115" ht="15.75" customHeight="1">
      <c r="A115" s="94" t="s">
        <v>146</v>
      </c>
      <c r="C115" s="241">
        <f t="shared" si="5"/>
        <v>1185964</v>
      </c>
      <c r="D115" s="241">
        <f t="shared" ref="D115:E115" si="6">SUM(D51:D114)</f>
        <v>520316</v>
      </c>
      <c r="E115" s="241">
        <f t="shared" si="6"/>
        <v>665648</v>
      </c>
    </row>
    <row r="116" ht="15.75" customHeight="1">
      <c r="C116" s="97"/>
      <c r="D116" s="97"/>
      <c r="E116" s="97"/>
    </row>
    <row r="117" ht="15.75" customHeight="1">
      <c r="A117" s="94" t="s">
        <v>147</v>
      </c>
      <c r="C117" s="97"/>
      <c r="D117" s="227"/>
      <c r="E117" s="227"/>
    </row>
    <row r="118" ht="15.75" customHeight="1">
      <c r="C118" s="97"/>
      <c r="D118" s="97"/>
      <c r="E118" s="97"/>
    </row>
    <row r="119" ht="15.75" customHeight="1">
      <c r="A119" s="94" t="s">
        <v>148</v>
      </c>
      <c r="C119" s="241">
        <f>SUM(D119:AR119)</f>
        <v>1185964</v>
      </c>
      <c r="D119" s="243">
        <f t="shared" ref="D119:E119" si="7">D115</f>
        <v>520316</v>
      </c>
      <c r="E119" s="243">
        <f t="shared" si="7"/>
        <v>665648</v>
      </c>
    </row>
    <row r="120" ht="15.75" customHeight="1">
      <c r="C120" s="97"/>
      <c r="D120" s="243"/>
      <c r="E120" s="243"/>
    </row>
    <row r="121" ht="15.75" customHeight="1"/>
    <row r="122" ht="15.75" customHeight="1">
      <c r="D122" s="97"/>
      <c r="E122" s="97"/>
    </row>
    <row r="123" ht="15.75" customHeight="1">
      <c r="A123" s="94" t="s">
        <v>149</v>
      </c>
      <c r="C123" s="250">
        <f>D123+E123</f>
        <v>-262964</v>
      </c>
      <c r="D123" s="243">
        <f>D21-D115</f>
        <v>-147316</v>
      </c>
      <c r="E123" s="243">
        <f>E21-E119</f>
        <v>-115648</v>
      </c>
    </row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2020-02-26T08:13:35Z</dcterms:created>
  <dc:creator>Daglig leder</dc:creator>
</cp:coreProperties>
</file>