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  <sheet state="visible" name="Hytter" sheetId="3" r:id="rId6"/>
  </sheets>
  <definedNames/>
  <calcPr/>
  <extLst>
    <ext uri="GoogleSheetsCustomDataVersion1">
      <go:sheetsCustomData xmlns:go="http://customooxmlschemas.google.com/" r:id="rId7" roundtripDataSignature="AMtx7mgwieKLTT4GhxOIAqzYCL1KmNX8UA=="/>
    </ext>
  </extLst>
</workbook>
</file>

<file path=xl/sharedStrings.xml><?xml version="1.0" encoding="utf-8"?>
<sst xmlns="http://schemas.openxmlformats.org/spreadsheetml/2006/main" count="409" uniqueCount="177">
  <si>
    <t>Inntekter</t>
  </si>
  <si>
    <t>Budsjett 2022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</si>
  <si>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</si>
  <si>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</si>
  <si>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</si>
  <si>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</si>
  <si>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</si>
  <si>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</si>
  <si>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</si>
  <si>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E-Sport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</si>
  <si>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</si>
  <si>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</si>
  <si>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</si>
  <si>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</si>
  <si>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</si>
  <si>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</si>
  <si>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</si>
  <si>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</si>
  <si>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</si>
  <si>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</si>
  <si>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Karate</t>
  </si>
  <si>
    <t>Kart</t>
  </si>
  <si>
    <t>Kendo</t>
  </si>
  <si>
    <t>Klatring</t>
  </si>
  <si>
    <t>Kung Fu</t>
  </si>
  <si>
    <t>KSI-Hytta</t>
  </si>
  <si>
    <t>Langrenn</t>
  </si>
  <si>
    <t>Orientering</t>
  </si>
  <si>
    <t>Pardans</t>
  </si>
  <si>
    <t>Quidditch</t>
  </si>
  <si>
    <t>Roing</t>
  </si>
  <si>
    <t>Rugby</t>
  </si>
  <si>
    <t>Squash</t>
  </si>
  <si>
    <t>Ski og Snowboard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</si>
  <si>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</si>
  <si>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</si>
  <si>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</si>
  <si>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</si>
  <si>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</si>
  <si>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</si>
  <si>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</si>
  <si>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</si>
  <si>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</si>
  <si>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</si>
  <si>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</si>
  <si>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</si>
  <si>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</si>
  <si>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</si>
  <si>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</si>
  <si>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</si>
  <si>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</si>
  <si>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</si>
  <si>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</si>
  <si>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</si>
  <si>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</si>
  <si>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</si>
  <si>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</si>
  <si>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</si>
  <si>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</si>
  <si>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</si>
  <si>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</si>
  <si>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</si>
  <si>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</si>
  <si>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</si>
  <si>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</si>
  <si>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</si>
  <si>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</si>
  <si>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</si>
  <si>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</si>
  <si>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</si>
  <si>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</si>
  <si>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</si>
  <si>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</si>
  <si>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</si>
  <si>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</si>
  <si>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</si>
  <si>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</si>
  <si>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</si>
  <si>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</si>
  <si>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</si>
  <si>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</si>
  <si>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</si>
  <si>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</si>
  <si>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</si>
  <si>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</si>
  <si>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</si>
  <si>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</si>
  <si>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</si>
  <si>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</si>
  <si>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</si>
  <si>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</si>
  <si>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</si>
  <si>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</si>
  <si>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</si>
  <si>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</si>
  <si>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</si>
  <si>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</si>
  <si>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</si>
  <si>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</si>
  <si>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</si>
  <si>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</si>
  <si>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</si>
  <si>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</si>
  <si>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</si>
  <si>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</si>
  <si>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</si>
  <si>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</si>
  <si>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</si>
  <si>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</si>
  <si>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</si>
  <si>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</si>
  <si>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</si>
  <si>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</si>
  <si>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</si>
  <si>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</si>
  <si>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</si>
  <si>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</si>
  <si>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</si>
  <si>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</si>
  <si>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</si>
  <si>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</si>
  <si>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</si>
  <si>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</si>
  <si>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</si>
  <si>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</si>
  <si>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</si>
  <si>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</si>
  <si>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</si>
  <si>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</si>
  <si>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</si>
  <si>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</si>
  <si>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</si>
  <si>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</si>
  <si>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</si>
  <si>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</si>
  <si>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</si>
  <si>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</si>
  <si>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</si>
  <si>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</si>
  <si>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</si>
  <si>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</si>
  <si>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</si>
  <si>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</si>
  <si>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</si>
  <si>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</si>
  <si>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</si>
  <si>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</si>
  <si>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</si>
  <si>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</si>
  <si>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</si>
  <si>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</si>
  <si>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</si>
  <si>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</si>
  <si>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</si>
  <si>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</si>
  <si>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</si>
  <si>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</si>
  <si>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</si>
  <si>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</si>
  <si>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</si>
  <si>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</si>
  <si>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</si>
  <si>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</si>
  <si>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</si>
  <si>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</si>
  <si>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</si>
  <si>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</si>
  <si>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</si>
  <si>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</si>
  <si>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</si>
  <si>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</si>
  <si>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</si>
  <si>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Avskrivninger på maskiner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</si>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</sst>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kr&quot;\ * #,##0.00_-;\-&quot;kr&quot;\ * #,##0.00_-;_-&quot;kr&quot;\ * &quot;-&quot;??_-;_-@"/>
    <numFmt numFmtId="165" formatCode="_-[$kr-414]\ * #,##0.00_-;\-[$kr-414]\ * #,##0.00_-;_-[$kr-414]\ * &quot;-&quot;??_-;_-@"/>
    <numFmt numFmtId="166" formatCode="#,##0.00\ [$kr-414]"/>
    <numFmt numFmtId="167" formatCode="&quot;kr&quot;\ #,##0.00;[Red]\-&quot;kr&quot;\ #,##0.00"/>
    <numFmt numFmtId="168" formatCode="&quot;kr&quot;\ #,##0.00;[Red]&quot;kr&quot;\ #,##0.00"/>
    <numFmt numFmtId="169" formatCode="&quot;NOK&quot;\ #,##0.00;[Red]&quot;NOK&quot;\ #,##0.00"/>
  </numFmts>
  <fonts count="22">
    <font>
      <sz val="11.0"/>
      <color theme="1"/>
      <name val="Calibri"/>
    </font>
    <font>
      <sz val="11.0"/>
      <color rgb="FF000000"/>
      <name val="Arial"/>
    </font>
    <font>
      <b/>
      <sz val="11.0"/>
      <color rgb="FF000000"/>
      <name val="Arial"/>
    </font>
    <font>
      <color theme="1"/>
      <name val="Calibri"/>
    </font>
    <font/>
    <font>
      <sz val="11.0"/>
      <color rgb="FFFF0000"/>
      <name val="Calibri"/>
    </font>
    <font>
      <b/>
      <sz val="11.0"/>
      <color theme="1"/>
      <name val="Calibri"/>
    </font>
    <font>
      <b/>
      <color theme="1"/>
      <name val="Calibri"/>
    </font>
    <font>
      <sz val="11.0"/>
      <name val="Calibri"/>
    </font>
    <font>
      <b/>
      <sz val="11.0"/>
      <color theme="1"/>
      <name val="Arial"/>
    </font>
    <font>
      <sz val="12.0"/>
      <color theme="1"/>
      <name val="Calibri"/>
    </font>
    <font>
      <sz val="11.0"/>
      <color theme="1"/>
      <name val="Arial"/>
    </font>
    <font>
      <b/>
      <sz val="11.0"/>
      <color rgb="FF000000"/>
      <name val="Calibri"/>
    </font>
    <font>
      <b/>
      <sz val="11.0"/>
      <color rgb="FF7E3794"/>
      <name val="Inconsolata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b/>
      <sz val="11.0"/>
      <color rgb="FFC53929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</fills>
  <borders count="3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0" numFmtId="164" xfId="0" applyBorder="1" applyFont="1" applyNumberFormat="1"/>
    <xf borderId="2" fillId="0" fontId="0" numFmtId="164" xfId="0" applyBorder="1" applyFont="1" applyNumberFormat="1"/>
    <xf borderId="1" fillId="0" fontId="3" numFmtId="0" xfId="0" applyAlignment="1" applyBorder="1" applyFont="1">
      <alignment readingOrder="0"/>
    </xf>
    <xf borderId="4" fillId="0" fontId="0" numFmtId="165" xfId="0" applyBorder="1" applyFont="1" applyNumberFormat="1"/>
    <xf borderId="0" fillId="0" fontId="0" numFmtId="165" xfId="0" applyFont="1" applyNumberFormat="1"/>
    <xf borderId="0" fillId="0" fontId="0" numFmtId="0" xfId="0" applyAlignment="1" applyFont="1">
      <alignment horizontal="center" vertical="center"/>
    </xf>
    <xf borderId="4" fillId="0" fontId="0" numFmtId="0" xfId="0" applyAlignment="1" applyBorder="1" applyFont="1">
      <alignment horizontal="left" vertical="center"/>
    </xf>
    <xf borderId="5" fillId="0" fontId="0" numFmtId="164" xfId="0" applyBorder="1" applyFont="1" applyNumberFormat="1"/>
    <xf borderId="0" fillId="0" fontId="0" numFmtId="164" xfId="0" applyFont="1" applyNumberFormat="1"/>
    <xf borderId="4" fillId="0" fontId="0" numFmtId="164" xfId="0" applyBorder="1" applyFont="1" applyNumberFormat="1"/>
    <xf borderId="0" fillId="0" fontId="0" numFmtId="164" xfId="0" applyAlignment="1" applyFont="1" applyNumberFormat="1">
      <alignment readingOrder="0"/>
    </xf>
    <xf borderId="6" fillId="0" fontId="4" numFmtId="166" xfId="0" applyAlignment="1" applyBorder="1" applyFont="1" applyNumberFormat="1">
      <alignment readingOrder="0"/>
    </xf>
    <xf borderId="0" fillId="0" fontId="5" numFmtId="164" xfId="0" applyAlignment="1" applyFont="1" applyNumberFormat="1">
      <alignment readingOrder="0"/>
    </xf>
    <xf borderId="0" fillId="0" fontId="3" numFmtId="166" xfId="0" applyAlignment="1" applyFont="1" applyNumberFormat="1">
      <alignment readingOrder="0"/>
    </xf>
    <xf borderId="3" fillId="0" fontId="6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left" vertical="center"/>
    </xf>
    <xf borderId="8" fillId="0" fontId="6" numFmtId="164" xfId="0" applyBorder="1" applyFont="1" applyNumberFormat="1"/>
    <xf borderId="9" fillId="0" fontId="6" numFmtId="164" xfId="0" applyBorder="1" applyFont="1" applyNumberFormat="1"/>
    <xf borderId="10" fillId="0" fontId="6" numFmtId="164" xfId="0" applyBorder="1" applyFont="1" applyNumberFormat="1"/>
    <xf borderId="11" fillId="0" fontId="7" numFmtId="166" xfId="0" applyBorder="1" applyFont="1" applyNumberFormat="1"/>
    <xf borderId="12" fillId="0" fontId="6" numFmtId="164" xfId="0" applyBorder="1" applyFont="1" applyNumberFormat="1"/>
    <xf borderId="1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left" vertical="center"/>
    </xf>
    <xf borderId="1" fillId="0" fontId="0" numFmtId="164" xfId="0" applyBorder="1" applyFont="1" applyNumberFormat="1"/>
    <xf borderId="1" fillId="0" fontId="0" numFmtId="0" xfId="0" applyBorder="1" applyFont="1"/>
    <xf borderId="13" fillId="0" fontId="3" numFmtId="0" xfId="0" applyBorder="1" applyFont="1"/>
    <xf borderId="13" fillId="0" fontId="0" numFmtId="164" xfId="0" applyBorder="1" applyFont="1" applyNumberFormat="1"/>
    <xf borderId="2" fillId="0" fontId="8" numFmtId="166" xfId="0" applyAlignment="1" applyBorder="1" applyFont="1" applyNumberFormat="1">
      <alignment horizontal="right" vertical="bottom"/>
    </xf>
    <xf borderId="2" fillId="0" fontId="8" numFmtId="166" xfId="0" applyAlignment="1" applyBorder="1" applyFont="1" applyNumberFormat="1">
      <alignment vertical="bottom"/>
    </xf>
    <xf borderId="10" fillId="0" fontId="6" numFmtId="0" xfId="0" applyAlignment="1" applyBorder="1" applyFont="1">
      <alignment horizontal="center" vertical="center"/>
    </xf>
    <xf borderId="8" fillId="0" fontId="0" numFmtId="0" xfId="0" applyBorder="1" applyFont="1"/>
    <xf borderId="8" fillId="0" fontId="3" numFmtId="0" xfId="0" applyBorder="1" applyFont="1"/>
    <xf borderId="8" fillId="0" fontId="6" numFmtId="0" xfId="0" applyBorder="1" applyFont="1"/>
    <xf borderId="14" fillId="0" fontId="6" numFmtId="164" xfId="0" applyBorder="1" applyFont="1" applyNumberFormat="1"/>
    <xf borderId="1" fillId="0" fontId="9" numFmtId="0" xfId="0" applyBorder="1" applyFont="1"/>
    <xf borderId="13" fillId="0" fontId="10" numFmtId="0" xfId="0" applyBorder="1" applyFont="1"/>
    <xf borderId="1" fillId="0" fontId="3" numFmtId="0" xfId="0" applyBorder="1" applyFont="1"/>
    <xf borderId="0" fillId="0" fontId="11" numFmtId="0" xfId="0" applyAlignment="1" applyFont="1">
      <alignment horizontal="right"/>
    </xf>
    <xf borderId="4" fillId="0" fontId="11" numFmtId="167" xfId="0" applyBorder="1" applyFont="1" applyNumberFormat="1"/>
    <xf borderId="8" fillId="0" fontId="0" numFmtId="164" xfId="0" applyBorder="1" applyFont="1" applyNumberFormat="1"/>
    <xf borderId="10" fillId="0" fontId="9" numFmtId="0" xfId="0" applyBorder="1" applyFont="1"/>
    <xf borderId="7" fillId="0" fontId="10" numFmtId="0" xfId="0" applyBorder="1" applyFont="1"/>
    <xf borderId="9" fillId="0" fontId="0" numFmtId="164" xfId="0" applyBorder="1" applyFont="1" applyNumberFormat="1"/>
    <xf borderId="9" fillId="0" fontId="0" numFmtId="0" xfId="0" applyBorder="1" applyFont="1"/>
    <xf borderId="9" fillId="0" fontId="3" numFmtId="0" xfId="0" applyBorder="1" applyFont="1"/>
    <xf borderId="12" fillId="0" fontId="0" numFmtId="164" xfId="0" applyBorder="1" applyFont="1" applyNumberFormat="1"/>
    <xf borderId="4" fillId="0" fontId="0" numFmtId="0" xfId="0" applyBorder="1" applyFont="1"/>
    <xf borderId="0" fillId="0" fontId="0" numFmtId="0" xfId="0" applyAlignment="1" applyFont="1">
      <alignment horizontal="center"/>
    </xf>
    <xf borderId="4" fillId="0" fontId="0" numFmtId="167" xfId="0" applyBorder="1" applyFont="1" applyNumberFormat="1"/>
    <xf borderId="0" fillId="0" fontId="3" numFmtId="166" xfId="0" applyFont="1" applyNumberFormat="1"/>
    <xf borderId="7" fillId="0" fontId="6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15" fillId="0" fontId="6" numFmtId="164" xfId="0" applyBorder="1" applyFont="1" applyNumberFormat="1"/>
    <xf borderId="16" fillId="0" fontId="6" numFmtId="164" xfId="0" applyBorder="1" applyFont="1" applyNumberFormat="1"/>
    <xf borderId="8" fillId="0" fontId="7" numFmtId="166" xfId="0" applyBorder="1" applyFont="1" applyNumberFormat="1"/>
    <xf borderId="4" fillId="0" fontId="0" numFmtId="0" xfId="0" applyAlignment="1" applyBorder="1" applyFont="1">
      <alignment horizontal="center" vertical="center"/>
    </xf>
    <xf borderId="8" fillId="0" fontId="3" numFmtId="166" xfId="0" applyBorder="1" applyFont="1" applyNumberFormat="1"/>
    <xf borderId="7" fillId="0" fontId="12" numFmtId="0" xfId="0" applyBorder="1" applyFont="1"/>
    <xf borderId="11" fillId="0" fontId="0" numFmtId="0" xfId="0" applyBorder="1" applyFont="1"/>
    <xf borderId="12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/>
    </xf>
    <xf borderId="17" fillId="0" fontId="7" numFmtId="166" xfId="0" applyBorder="1" applyFont="1" applyNumberFormat="1"/>
    <xf borderId="0" fillId="0" fontId="3" numFmtId="0" xfId="0" applyFont="1"/>
    <xf borderId="8" fillId="2" fontId="13" numFmtId="166" xfId="0" applyBorder="1" applyFill="1" applyFont="1" applyNumberFormat="1"/>
    <xf borderId="0" fillId="0" fontId="0" numFmtId="166" xfId="0" applyFont="1" applyNumberFormat="1"/>
    <xf borderId="0" fillId="0" fontId="2" numFmtId="0" xfId="0" applyAlignment="1" applyFont="1">
      <alignment horizontal="left" vertical="top"/>
    </xf>
    <xf borderId="8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10" fillId="0" fontId="3" numFmtId="0" xfId="0" applyAlignment="1" applyBorder="1" applyFont="1">
      <alignment readingOrder="0"/>
    </xf>
    <xf borderId="18" fillId="0" fontId="3" numFmtId="0" xfId="0" applyAlignment="1" applyBorder="1" applyFont="1">
      <alignment readingOrder="0"/>
    </xf>
    <xf borderId="19" fillId="0" fontId="3" numFmtId="0" xfId="0" applyAlignment="1" applyBorder="1" applyFont="1">
      <alignment readingOrder="0"/>
    </xf>
    <xf borderId="0" fillId="0" fontId="14" numFmtId="0" xfId="0" applyFont="1"/>
    <xf borderId="0" fillId="0" fontId="15" numFmtId="164" xfId="0" applyFont="1" applyNumberFormat="1"/>
    <xf borderId="2" fillId="0" fontId="9" numFmtId="168" xfId="0" applyAlignment="1" applyBorder="1" applyFont="1" applyNumberFormat="1">
      <alignment vertical="top"/>
    </xf>
    <xf borderId="2" fillId="2" fontId="9" numFmtId="0" xfId="0" applyAlignment="1" applyBorder="1" applyFont="1">
      <alignment vertical="top"/>
    </xf>
    <xf borderId="2" fillId="0" fontId="16" numFmtId="0" xfId="0" applyAlignment="1" applyBorder="1" applyFont="1">
      <alignment vertical="top"/>
    </xf>
    <xf borderId="2" fillId="0" fontId="15" numFmtId="0" xfId="0" applyBorder="1" applyFont="1"/>
    <xf borderId="0" fillId="0" fontId="0" numFmtId="0" xfId="0" applyAlignment="1" applyFont="1">
      <alignment horizontal="left" vertical="center"/>
    </xf>
    <xf borderId="6" fillId="0" fontId="3" numFmtId="166" xfId="0" applyBorder="1" applyFont="1" applyNumberFormat="1"/>
    <xf borderId="20" fillId="0" fontId="3" numFmtId="166" xfId="0" applyBorder="1" applyFont="1" applyNumberFormat="1"/>
    <xf borderId="21" fillId="0" fontId="3" numFmtId="166" xfId="0" applyBorder="1" applyFont="1" applyNumberFormat="1"/>
    <xf borderId="2" fillId="0" fontId="0" numFmtId="0" xfId="0" applyBorder="1" applyFont="1"/>
    <xf borderId="0" fillId="0" fontId="17" numFmtId="0" xfId="0" applyFont="1"/>
    <xf borderId="22" fillId="3" fontId="18" numFmtId="168" xfId="0" applyBorder="1" applyFill="1" applyFont="1" applyNumberFormat="1"/>
    <xf borderId="0" fillId="0" fontId="18" numFmtId="168" xfId="0" applyFont="1" applyNumberFormat="1"/>
    <xf borderId="0" fillId="0" fontId="11" numFmtId="166" xfId="0" applyFont="1" applyNumberFormat="1"/>
    <xf borderId="0" fillId="0" fontId="18" numFmtId="166" xfId="0" applyAlignment="1" applyFont="1" applyNumberFormat="1">
      <alignment horizontal="right"/>
    </xf>
    <xf borderId="0" fillId="0" fontId="19" numFmtId="166" xfId="0" applyAlignment="1" applyFont="1" applyNumberFormat="1">
      <alignment horizontal="right"/>
    </xf>
    <xf borderId="0" fillId="0" fontId="18" numFmtId="0" xfId="0" applyAlignment="1" applyFont="1">
      <alignment horizontal="right"/>
    </xf>
    <xf borderId="20" fillId="0" fontId="3" numFmtId="166" xfId="0" applyAlignment="1" applyBorder="1" applyFont="1" applyNumberFormat="1">
      <alignment readingOrder="0"/>
    </xf>
    <xf borderId="21" fillId="0" fontId="3" numFmtId="166" xfId="0" applyAlignment="1" applyBorder="1" applyFont="1" applyNumberFormat="1">
      <alignment readingOrder="0"/>
    </xf>
    <xf borderId="0" fillId="0" fontId="17" numFmtId="169" xfId="0" applyFont="1" applyNumberFormat="1"/>
    <xf borderId="0" fillId="0" fontId="11" numFmtId="166" xfId="0" applyAlignment="1" applyFont="1" applyNumberFormat="1">
      <alignment horizontal="right"/>
    </xf>
    <xf borderId="6" fillId="0" fontId="3" numFmtId="166" xfId="0" applyAlignment="1" applyBorder="1" applyFont="1" applyNumberFormat="1">
      <alignment readingOrder="0"/>
    </xf>
    <xf borderId="22" fillId="3" fontId="0" numFmtId="0" xfId="0" applyBorder="1" applyFont="1"/>
    <xf borderId="2" fillId="0" fontId="10" numFmtId="164" xfId="0" applyBorder="1" applyFont="1" applyNumberFormat="1"/>
    <xf borderId="2" fillId="0" fontId="20" numFmtId="164" xfId="0" applyBorder="1" applyFont="1" applyNumberFormat="1"/>
    <xf borderId="0" fillId="0" fontId="0" numFmtId="169" xfId="0" applyFont="1" applyNumberFormat="1"/>
    <xf borderId="0" fillId="0" fontId="11" numFmtId="0" xfId="0" applyFont="1"/>
    <xf borderId="23" fillId="3" fontId="18" numFmtId="168" xfId="0" applyBorder="1" applyFont="1" applyNumberFormat="1"/>
    <xf borderId="1" fillId="0" fontId="18" numFmtId="168" xfId="0" applyBorder="1" applyFont="1" applyNumberFormat="1"/>
    <xf borderId="1" fillId="0" fontId="11" numFmtId="166" xfId="0" applyBorder="1" applyFont="1" applyNumberFormat="1"/>
    <xf borderId="1" fillId="0" fontId="18" numFmtId="166" xfId="0" applyAlignment="1" applyBorder="1" applyFont="1" applyNumberFormat="1">
      <alignment horizontal="right"/>
    </xf>
    <xf borderId="24" fillId="0" fontId="0" numFmtId="0" xfId="0" applyBorder="1" applyFont="1"/>
    <xf borderId="2" fillId="0" fontId="0" numFmtId="0" xfId="0" applyAlignment="1" applyBorder="1" applyFont="1">
      <alignment horizontal="center" vertical="center"/>
    </xf>
    <xf borderId="25" fillId="0" fontId="0" numFmtId="0" xfId="0" applyAlignment="1" applyBorder="1" applyFont="1">
      <alignment horizontal="left" vertical="center"/>
    </xf>
    <xf borderId="18" fillId="0" fontId="3" numFmtId="166" xfId="0" applyBorder="1" applyFont="1" applyNumberFormat="1"/>
    <xf borderId="9" fillId="0" fontId="3" numFmtId="166" xfId="0" applyBorder="1" applyFont="1" applyNumberFormat="1"/>
    <xf borderId="10" fillId="0" fontId="0" numFmtId="164" xfId="0" applyBorder="1" applyFont="1" applyNumberFormat="1"/>
    <xf borderId="26" fillId="0" fontId="0" numFmtId="164" xfId="0" applyBorder="1" applyFont="1" applyNumberFormat="1"/>
    <xf borderId="27" fillId="0" fontId="0" numFmtId="169" xfId="0" applyBorder="1" applyFont="1" applyNumberFormat="1"/>
    <xf borderId="2" fillId="3" fontId="11" numFmtId="168" xfId="0" applyBorder="1" applyFont="1" applyNumberFormat="1"/>
    <xf borderId="2" fillId="0" fontId="0" numFmtId="168" xfId="0" applyBorder="1" applyFont="1" applyNumberFormat="1"/>
    <xf borderId="2" fillId="0" fontId="9" numFmtId="166" xfId="0" applyAlignment="1" applyBorder="1" applyFont="1" applyNumberFormat="1">
      <alignment horizontal="right"/>
    </xf>
    <xf borderId="2" fillId="0" fontId="16" numFmtId="166" xfId="0" applyAlignment="1" applyBorder="1" applyFont="1" applyNumberFormat="1">
      <alignment horizontal="right"/>
    </xf>
    <xf borderId="22" fillId="3" fontId="9" numFmtId="168" xfId="0" applyBorder="1" applyFont="1" applyNumberFormat="1"/>
    <xf borderId="0" fillId="0" fontId="6" numFmtId="168" xfId="0" applyFont="1" applyNumberFormat="1"/>
    <xf borderId="0" fillId="0" fontId="9" numFmtId="166" xfId="0" applyFont="1" applyNumberFormat="1"/>
    <xf borderId="16" fillId="0" fontId="3" numFmtId="166" xfId="0" applyBorder="1" applyFont="1" applyNumberFormat="1"/>
    <xf borderId="2" fillId="4" fontId="0" numFmtId="164" xfId="0" applyBorder="1" applyFill="1" applyFont="1" applyNumberFormat="1"/>
    <xf borderId="22" fillId="3" fontId="18" numFmtId="168" xfId="0" applyAlignment="1" applyBorder="1" applyFont="1" applyNumberFormat="1">
      <alignment horizontal="right"/>
    </xf>
    <xf borderId="0" fillId="0" fontId="18" numFmtId="168" xfId="0" applyAlignment="1" applyFont="1" applyNumberFormat="1">
      <alignment horizontal="right"/>
    </xf>
    <xf borderId="0" fillId="0" fontId="18" numFmtId="168" xfId="0" applyAlignment="1" applyFont="1" applyNumberFormat="1">
      <alignment horizontal="left"/>
    </xf>
    <xf borderId="28" fillId="0" fontId="3" numFmtId="166" xfId="0" applyBorder="1" applyFont="1" applyNumberFormat="1"/>
    <xf borderId="1" fillId="0" fontId="11" numFmtId="166" xfId="0" applyAlignment="1" applyBorder="1" applyFont="1" applyNumberFormat="1">
      <alignment horizontal="right"/>
    </xf>
    <xf borderId="29" fillId="0" fontId="0" numFmtId="164" xfId="0" applyBorder="1" applyFont="1" applyNumberFormat="1"/>
    <xf borderId="30" fillId="4" fontId="0" numFmtId="164" xfId="0" applyBorder="1" applyFont="1" applyNumberFormat="1"/>
    <xf borderId="23" fillId="3" fontId="9" numFmtId="168" xfId="0" applyBorder="1" applyFont="1" applyNumberFormat="1"/>
    <xf borderId="1" fillId="0" fontId="6" numFmtId="168" xfId="0" applyBorder="1" applyFont="1" applyNumberFormat="1"/>
    <xf borderId="1" fillId="0" fontId="9" numFmtId="166" xfId="0" applyAlignment="1" applyBorder="1" applyFont="1" applyNumberFormat="1">
      <alignment horizontal="right"/>
    </xf>
    <xf borderId="1" fillId="0" fontId="16" numFmtId="166" xfId="0" applyAlignment="1" applyBorder="1" applyFont="1" applyNumberFormat="1">
      <alignment horizontal="right"/>
    </xf>
    <xf borderId="31" fillId="0" fontId="3" numFmtId="0" xfId="0" applyBorder="1" applyFont="1"/>
    <xf borderId="1" fillId="0" fontId="16" numFmtId="0" xfId="0" applyBorder="1" applyFont="1"/>
    <xf borderId="1" fillId="0" fontId="10" numFmtId="0" xfId="0" applyBorder="1" applyFont="1"/>
    <xf borderId="0" fillId="0" fontId="18" numFmtId="167" xfId="0" applyFont="1" applyNumberFormat="1"/>
    <xf borderId="3" fillId="0" fontId="16" numFmtId="0" xfId="0" applyBorder="1" applyFont="1"/>
    <xf borderId="25" fillId="0" fontId="10" numFmtId="0" xfId="0" applyBorder="1" applyFont="1"/>
    <xf borderId="10" fillId="0" fontId="3" numFmtId="166" xfId="0" applyBorder="1" applyFont="1" applyNumberFormat="1"/>
    <xf borderId="19" fillId="0" fontId="3" numFmtId="166" xfId="0" applyBorder="1" applyFont="1" applyNumberFormat="1"/>
    <xf borderId="4" fillId="0" fontId="3" numFmtId="0" xfId="0" applyBorder="1" applyFont="1"/>
    <xf borderId="2" fillId="0" fontId="9" numFmtId="168" xfId="0" applyBorder="1" applyFont="1" applyNumberFormat="1"/>
    <xf borderId="2" fillId="3" fontId="9" numFmtId="168" xfId="0" applyBorder="1" applyFont="1" applyNumberFormat="1"/>
    <xf borderId="2" fillId="0" fontId="6" numFmtId="168" xfId="0" applyBorder="1" applyFont="1" applyNumberFormat="1"/>
    <xf borderId="22" fillId="3" fontId="11" numFmtId="168" xfId="0" applyBorder="1" applyFont="1" applyNumberFormat="1"/>
    <xf borderId="0" fillId="0" fontId="0" numFmtId="168" xfId="0" applyFont="1" applyNumberFormat="1"/>
    <xf borderId="0" fillId="0" fontId="6" numFmtId="0" xfId="0" applyAlignment="1" applyFont="1">
      <alignment horizontal="center" vertical="center"/>
    </xf>
    <xf borderId="32" fillId="0" fontId="3" numFmtId="166" xfId="0" applyBorder="1" applyFont="1" applyNumberFormat="1"/>
    <xf borderId="33" fillId="0" fontId="3" numFmtId="166" xfId="0" applyBorder="1" applyFont="1" applyNumberFormat="1"/>
    <xf borderId="2" fillId="5" fontId="0" numFmtId="164" xfId="0" applyBorder="1" applyFill="1" applyFont="1" applyNumberFormat="1"/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3" fillId="0" fontId="0" numFmtId="0" xfId="0" applyAlignment="1" applyBorder="1" applyFont="1">
      <alignment horizontal="center" vertical="center"/>
    </xf>
    <xf borderId="34" fillId="0" fontId="3" numFmtId="166" xfId="0" applyBorder="1" applyFont="1" applyNumberFormat="1"/>
    <xf borderId="2" fillId="0" fontId="3" numFmtId="166" xfId="0" applyBorder="1" applyFont="1" applyNumberFormat="1"/>
    <xf borderId="25" fillId="0" fontId="3" numFmtId="166" xfId="0" applyBorder="1" applyFont="1" applyNumberFormat="1"/>
    <xf borderId="17" fillId="0" fontId="0" numFmtId="164" xfId="0" applyBorder="1" applyFont="1" applyNumberFormat="1"/>
    <xf borderId="23" fillId="3" fontId="11" numFmtId="168" xfId="0" applyBorder="1" applyFont="1" applyNumberFormat="1"/>
    <xf borderId="1" fillId="0" fontId="11" numFmtId="168" xfId="0" applyBorder="1" applyFont="1" applyNumberFormat="1"/>
    <xf borderId="25" fillId="0" fontId="0" numFmtId="0" xfId="0" applyAlignment="1" applyBorder="1" applyFont="1">
      <alignment horizontal="center" vertical="center"/>
    </xf>
    <xf borderId="31" fillId="0" fontId="3" numFmtId="166" xfId="0" applyBorder="1" applyFont="1" applyNumberFormat="1"/>
    <xf borderId="19" fillId="0" fontId="0" numFmtId="164" xfId="0" applyBorder="1" applyFont="1" applyNumberFormat="1"/>
    <xf borderId="1" fillId="0" fontId="0" numFmtId="168" xfId="0" applyBorder="1" applyFont="1" applyNumberFormat="1"/>
    <xf borderId="0" fillId="0" fontId="0" numFmtId="0" xfId="0" applyAlignment="1" applyFont="1">
      <alignment horizontal="center" readingOrder="0" vertical="center"/>
    </xf>
    <xf borderId="34" fillId="0" fontId="3" numFmtId="166" xfId="0" applyAlignment="1" applyBorder="1" applyFont="1" applyNumberFormat="1">
      <alignment readingOrder="0"/>
    </xf>
    <xf borderId="25" fillId="0" fontId="3" numFmtId="166" xfId="0" applyAlignment="1" applyBorder="1" applyFont="1" applyNumberFormat="1">
      <alignment readingOrder="0"/>
    </xf>
    <xf borderId="35" fillId="0" fontId="3" numFmtId="166" xfId="0" applyBorder="1" applyFont="1" applyNumberFormat="1"/>
    <xf borderId="5" fillId="0" fontId="3" numFmtId="166" xfId="0" applyBorder="1" applyFont="1" applyNumberFormat="1"/>
    <xf borderId="1" fillId="0" fontId="3" numFmtId="166" xfId="0" applyBorder="1" applyFont="1" applyNumberFormat="1"/>
    <xf borderId="9" fillId="0" fontId="5" numFmtId="164" xfId="0" applyBorder="1" applyFont="1" applyNumberFormat="1"/>
    <xf borderId="1" fillId="0" fontId="21" numFmtId="166" xfId="0" applyAlignment="1" applyBorder="1" applyFont="1" applyNumberFormat="1">
      <alignment horizontal="right"/>
    </xf>
    <xf borderId="2" fillId="0" fontId="0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5" width="17.14"/>
    <col customWidth="1" min="36" max="37" width="18.43"/>
    <col customWidth="1" min="38" max="38" width="16.86"/>
    <col customWidth="1" min="39" max="39" width="13.57"/>
    <col customWidth="1" min="40" max="40" width="13.43"/>
    <col customWidth="1" min="41" max="41" width="17.29"/>
    <col customWidth="1" min="42" max="42" width="16.71"/>
    <col customWidth="1" min="43" max="43" width="17.57"/>
    <col customWidth="1" min="44" max="44" width="17.29"/>
    <col customWidth="1" min="45" max="45" width="13.71"/>
    <col customWidth="1" min="46" max="46" width="13.57"/>
    <col customWidth="1" min="47" max="63" width="10.71"/>
  </cols>
  <sheetData>
    <row r="1">
      <c r="A1" s="1" t="s">
        <v>0</v>
      </c>
      <c r="B1" s="2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6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>
      <c r="A2" s="8">
        <v>3110.0</v>
      </c>
      <c r="B2" s="9" t="s">
        <v>43</v>
      </c>
      <c r="C2" s="10">
        <f t="shared" ref="C2:C20" si="1">SUM(D2:AR2)</f>
        <v>214300</v>
      </c>
      <c r="D2" s="11">
        <v>3000.0</v>
      </c>
      <c r="E2" s="11">
        <v>40000.0</v>
      </c>
      <c r="F2" s="11"/>
      <c r="G2" s="11">
        <v>1000.0</v>
      </c>
      <c r="H2" s="11"/>
      <c r="I2" s="11">
        <v>2000.0</v>
      </c>
      <c r="J2" s="11">
        <v>10000.0</v>
      </c>
      <c r="K2" s="11"/>
      <c r="L2" s="11"/>
      <c r="M2" s="11">
        <v>100000.0</v>
      </c>
      <c r="N2" s="11">
        <v>20000.0</v>
      </c>
      <c r="O2" s="11"/>
      <c r="P2" s="11"/>
      <c r="Q2" s="11"/>
      <c r="R2" s="11"/>
      <c r="S2" s="11"/>
      <c r="T2" s="11">
        <v>2400.0</v>
      </c>
      <c r="U2" s="11"/>
      <c r="V2" s="11"/>
      <c r="W2" s="11"/>
      <c r="X2" s="11">
        <v>8000.0</v>
      </c>
      <c r="Y2" s="11"/>
      <c r="Z2" s="11"/>
      <c r="AA2" s="11"/>
      <c r="AB2" s="11"/>
      <c r="AC2" s="11">
        <v>3000.0</v>
      </c>
      <c r="AD2" s="11"/>
      <c r="AE2" s="11"/>
      <c r="AF2" s="11">
        <v>5000.0</v>
      </c>
      <c r="AH2" s="11"/>
      <c r="AI2" s="11"/>
      <c r="AJ2" s="11"/>
      <c r="AK2" s="11">
        <v>6000.0</v>
      </c>
      <c r="AL2" s="11"/>
      <c r="AM2" s="11">
        <v>2400.0</v>
      </c>
      <c r="AN2" s="11"/>
      <c r="AO2" s="11">
        <v>10000.0</v>
      </c>
      <c r="AP2" s="11">
        <v>1500.0</v>
      </c>
      <c r="AQ2" s="11"/>
      <c r="AR2" s="12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>
      <c r="A3" s="8">
        <v>3120.0</v>
      </c>
      <c r="B3" s="9" t="s">
        <v>44</v>
      </c>
      <c r="C3" s="4">
        <f t="shared" si="1"/>
        <v>23000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H3" s="11"/>
      <c r="AI3" s="11"/>
      <c r="AJ3" s="11"/>
      <c r="AK3" s="11"/>
      <c r="AL3" s="11"/>
      <c r="AM3" s="11"/>
      <c r="AN3" s="11"/>
      <c r="AO3" s="11">
        <v>3000.0</v>
      </c>
      <c r="AP3" s="11"/>
      <c r="AQ3" s="11"/>
      <c r="AR3" s="12">
        <v>20000.0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</row>
    <row r="4">
      <c r="A4" s="8">
        <v>3400.0</v>
      </c>
      <c r="B4" s="9" t="s">
        <v>45</v>
      </c>
      <c r="C4" s="4">
        <f t="shared" si="1"/>
        <v>2150000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3">
        <v>2150000.0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</row>
    <row r="5">
      <c r="A5" s="8">
        <v>3440.0</v>
      </c>
      <c r="B5" s="9" t="s">
        <v>46</v>
      </c>
      <c r="C5" s="4">
        <f t="shared" si="1"/>
        <v>473000</v>
      </c>
      <c r="D5" s="11"/>
      <c r="E5" s="11"/>
      <c r="F5" s="11"/>
      <c r="G5" s="11"/>
      <c r="H5" s="11">
        <v>4000.0</v>
      </c>
      <c r="I5" s="11">
        <v>10000.0</v>
      </c>
      <c r="J5" s="11"/>
      <c r="K5" s="11"/>
      <c r="L5" s="11"/>
      <c r="M5" s="11"/>
      <c r="N5" s="11"/>
      <c r="O5" s="11"/>
      <c r="P5" s="11"/>
      <c r="Q5" s="13">
        <v>400000.0</v>
      </c>
      <c r="R5" s="11">
        <v>24000.0</v>
      </c>
      <c r="S5" s="11"/>
      <c r="T5" s="11"/>
      <c r="U5" s="11"/>
      <c r="V5" s="11"/>
      <c r="W5" s="11"/>
      <c r="X5" s="11"/>
      <c r="Y5" s="11"/>
      <c r="Z5" s="11"/>
      <c r="AA5" s="11"/>
      <c r="AB5" s="11">
        <v>24000.0</v>
      </c>
      <c r="AC5" s="11"/>
      <c r="AD5" s="11"/>
      <c r="AE5" s="11"/>
      <c r="AF5" s="11">
        <v>5000.0</v>
      </c>
      <c r="AH5" s="11">
        <v>6000.0</v>
      </c>
      <c r="AI5" s="11"/>
      <c r="AJ5" s="11"/>
      <c r="AK5" s="11"/>
      <c r="AL5" s="11"/>
      <c r="AM5" s="11"/>
      <c r="AN5" s="11"/>
      <c r="AO5" s="11"/>
      <c r="AP5" s="11"/>
      <c r="AQ5" s="11"/>
      <c r="AR5" s="12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</row>
    <row r="6">
      <c r="A6" s="8">
        <v>3450.0</v>
      </c>
      <c r="B6" s="9" t="s">
        <v>47</v>
      </c>
      <c r="C6" s="4">
        <f t="shared" si="1"/>
        <v>168833.28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4">
        <v>103833.28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H6" s="11"/>
      <c r="AI6" s="11"/>
      <c r="AJ6" s="11">
        <v>60000.0</v>
      </c>
      <c r="AK6" s="11"/>
      <c r="AL6" s="11"/>
      <c r="AM6" s="11"/>
      <c r="AN6" s="11"/>
      <c r="AO6" s="11"/>
      <c r="AQ6" s="11">
        <v>5000.0</v>
      </c>
      <c r="AR6" s="12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</row>
    <row r="7">
      <c r="A7" s="8">
        <v>3480.0</v>
      </c>
      <c r="B7" s="9" t="s">
        <v>48</v>
      </c>
      <c r="C7" s="4">
        <f t="shared" si="1"/>
        <v>-677000</v>
      </c>
      <c r="D7" s="13">
        <v>0.0</v>
      </c>
      <c r="E7" s="11">
        <v>25000.0</v>
      </c>
      <c r="F7" s="13">
        <v>0.0</v>
      </c>
      <c r="G7" s="13">
        <v>0.0</v>
      </c>
      <c r="H7" s="13">
        <v>8000.0</v>
      </c>
      <c r="I7" s="13">
        <v>33000.0</v>
      </c>
      <c r="J7" s="13">
        <v>0.0</v>
      </c>
      <c r="K7" s="11">
        <v>33000.0</v>
      </c>
      <c r="L7" s="11">
        <v>15000.0</v>
      </c>
      <c r="M7" s="13">
        <v>0.0</v>
      </c>
      <c r="N7" s="11">
        <v>100000.0</v>
      </c>
      <c r="O7" s="11">
        <v>35000.0</v>
      </c>
      <c r="P7" s="13">
        <v>0.0</v>
      </c>
      <c r="Q7" s="15">
        <v>-1347100.0</v>
      </c>
      <c r="R7" s="11">
        <v>100000.0</v>
      </c>
      <c r="S7" s="13">
        <v>39600.0</v>
      </c>
      <c r="T7" s="11"/>
      <c r="U7" s="11">
        <v>8000.0</v>
      </c>
      <c r="V7" s="11"/>
      <c r="W7" s="11"/>
      <c r="X7" s="13">
        <v>0.0</v>
      </c>
      <c r="Y7" s="11">
        <v>50000.0</v>
      </c>
      <c r="Z7" s="11"/>
      <c r="AA7" s="11"/>
      <c r="AB7" s="13">
        <v>0.0</v>
      </c>
      <c r="AC7" s="11">
        <v>15000.0</v>
      </c>
      <c r="AD7" s="11"/>
      <c r="AE7" s="11"/>
      <c r="AF7" s="11">
        <v>30000.0</v>
      </c>
      <c r="AH7" s="13">
        <v>0.0</v>
      </c>
      <c r="AI7" s="11"/>
      <c r="AJ7" s="11"/>
      <c r="AK7" s="13">
        <v>0.0</v>
      </c>
      <c r="AL7" s="13">
        <v>15000.0</v>
      </c>
      <c r="AM7" s="13">
        <v>0.0</v>
      </c>
      <c r="AN7" s="11">
        <v>60000.0</v>
      </c>
      <c r="AO7" s="13">
        <v>0.0</v>
      </c>
      <c r="AP7" s="11">
        <v>3500.0</v>
      </c>
      <c r="AQ7" s="11"/>
      <c r="AR7" s="12">
        <v>100000.0</v>
      </c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</row>
    <row r="8">
      <c r="A8" s="8">
        <v>3490.0</v>
      </c>
      <c r="B8" s="9" t="s">
        <v>49</v>
      </c>
      <c r="C8" s="4">
        <f t="shared" si="1"/>
        <v>677035</v>
      </c>
      <c r="D8" s="11"/>
      <c r="E8" s="11"/>
      <c r="F8" s="11"/>
      <c r="G8" s="11"/>
      <c r="H8" s="11">
        <v>10800.0</v>
      </c>
      <c r="I8" s="11"/>
      <c r="J8" s="11"/>
      <c r="K8" s="11">
        <v>30000.0</v>
      </c>
      <c r="L8" s="11"/>
      <c r="M8" s="11"/>
      <c r="N8" s="11">
        <v>25000.0</v>
      </c>
      <c r="O8" s="11"/>
      <c r="P8" s="11">
        <v>55000.0</v>
      </c>
      <c r="Q8" s="11"/>
      <c r="R8" s="11">
        <v>36000.0</v>
      </c>
      <c r="S8" s="11"/>
      <c r="T8" s="11"/>
      <c r="U8" s="11">
        <v>5000.0</v>
      </c>
      <c r="V8" s="11"/>
      <c r="W8" s="11">
        <v>125000.0</v>
      </c>
      <c r="X8" s="11"/>
      <c r="Y8" s="11">
        <v>50000.0</v>
      </c>
      <c r="Z8" s="11"/>
      <c r="AA8" s="11"/>
      <c r="AB8" s="11"/>
      <c r="AC8" s="11">
        <v>2000.0</v>
      </c>
      <c r="AD8" s="11"/>
      <c r="AE8" s="11">
        <v>20000.0</v>
      </c>
      <c r="AF8" s="11">
        <v>10000.0</v>
      </c>
      <c r="AG8" s="16">
        <v>10980.0</v>
      </c>
      <c r="AH8" s="11"/>
      <c r="AI8" s="11"/>
      <c r="AJ8" s="11">
        <v>100000.0</v>
      </c>
      <c r="AK8" s="11">
        <v>4600.0</v>
      </c>
      <c r="AL8" s="11"/>
      <c r="AM8" s="11"/>
      <c r="AO8" s="11">
        <v>137655.0</v>
      </c>
      <c r="AP8" s="11"/>
      <c r="AQ8" s="11">
        <v>55000.0</v>
      </c>
      <c r="AR8" s="12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</row>
    <row r="9">
      <c r="A9" s="8">
        <v>3610.0</v>
      </c>
      <c r="B9" s="9" t="s">
        <v>50</v>
      </c>
      <c r="C9" s="4">
        <f t="shared" si="1"/>
        <v>380000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>
        <v>180000.0</v>
      </c>
      <c r="AB9" s="11"/>
      <c r="AC9" s="11"/>
      <c r="AD9" s="11"/>
      <c r="AE9" s="11"/>
      <c r="AF9" s="11"/>
      <c r="AH9" s="11"/>
      <c r="AI9" s="11"/>
      <c r="AJ9" s="11">
        <v>200000.0</v>
      </c>
      <c r="AK9" s="11"/>
      <c r="AL9" s="11"/>
      <c r="AM9" s="11"/>
      <c r="AN9" s="11"/>
      <c r="AO9" s="11"/>
      <c r="AP9" s="11"/>
      <c r="AQ9" s="11"/>
      <c r="AR9" s="12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</row>
    <row r="10">
      <c r="A10" s="8">
        <v>3630.0</v>
      </c>
      <c r="B10" s="9" t="s">
        <v>51</v>
      </c>
      <c r="C10" s="4">
        <f t="shared" si="1"/>
        <v>17000</v>
      </c>
      <c r="D10" s="11"/>
      <c r="E10" s="11"/>
      <c r="F10" s="11"/>
      <c r="G10" s="11"/>
      <c r="H10" s="11"/>
      <c r="I10" s="11">
        <v>12000.0</v>
      </c>
      <c r="J10" s="11"/>
      <c r="K10" s="11"/>
      <c r="L10" s="11">
        <v>5000.0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2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>
      <c r="A11" s="8">
        <v>3900.0</v>
      </c>
      <c r="B11" s="9" t="s">
        <v>52</v>
      </c>
      <c r="C11" s="4">
        <f t="shared" si="1"/>
        <v>500</v>
      </c>
      <c r="D11" s="11">
        <v>500.0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2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>
      <c r="A12" s="8">
        <v>3910.0</v>
      </c>
      <c r="B12" s="9" t="s">
        <v>53</v>
      </c>
      <c r="C12" s="4">
        <f t="shared" si="1"/>
        <v>500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3">
        <v>500.0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H12" s="11"/>
      <c r="AI12" s="11"/>
      <c r="AJ12" s="11"/>
      <c r="AK12" s="11"/>
      <c r="AL12" s="11"/>
      <c r="AM12" s="11"/>
      <c r="AN12" s="11"/>
      <c r="AO12" s="11"/>
      <c r="AQ12" s="11"/>
      <c r="AR12" s="12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>
      <c r="A13" s="8">
        <v>3920.0</v>
      </c>
      <c r="B13" s="9" t="s">
        <v>54</v>
      </c>
      <c r="C13" s="4">
        <f t="shared" si="1"/>
        <v>2067370</v>
      </c>
      <c r="D13" s="11">
        <v>10200.0</v>
      </c>
      <c r="E13" s="11">
        <v>60000.0</v>
      </c>
      <c r="F13" s="11">
        <v>60000.0</v>
      </c>
      <c r="G13" s="11">
        <v>15600.0</v>
      </c>
      <c r="H13" s="11">
        <v>7000.0</v>
      </c>
      <c r="I13" s="11">
        <v>12000.0</v>
      </c>
      <c r="J13" s="11">
        <v>10000.0</v>
      </c>
      <c r="K13" s="11">
        <v>10000.0</v>
      </c>
      <c r="L13" s="11">
        <v>11200.0</v>
      </c>
      <c r="M13" s="11">
        <v>400000.0</v>
      </c>
      <c r="N13" s="11">
        <v>20000.0</v>
      </c>
      <c r="O13" s="11">
        <v>20000.0</v>
      </c>
      <c r="P13" s="11">
        <v>93000.0</v>
      </c>
      <c r="Q13" s="13">
        <v>500000.0</v>
      </c>
      <c r="R13" s="11">
        <v>120000.0</v>
      </c>
      <c r="S13" s="11">
        <v>36000.0</v>
      </c>
      <c r="T13" s="11">
        <v>2400.0</v>
      </c>
      <c r="U13" s="11">
        <v>12000.0</v>
      </c>
      <c r="V13" s="11">
        <v>1920.0</v>
      </c>
      <c r="W13" s="11"/>
      <c r="X13" s="11">
        <v>7000.0</v>
      </c>
      <c r="Y13" s="11">
        <v>72000.0</v>
      </c>
      <c r="Z13" s="13">
        <v>600.0</v>
      </c>
      <c r="AA13" s="11"/>
      <c r="AB13" s="11">
        <v>15000.0</v>
      </c>
      <c r="AC13" s="11">
        <v>2000.0</v>
      </c>
      <c r="AD13" s="11">
        <v>57000.0</v>
      </c>
      <c r="AE13" s="11">
        <v>2500.0</v>
      </c>
      <c r="AF13" s="11">
        <v>15000.0</v>
      </c>
      <c r="AG13" s="16">
        <v>6000.0</v>
      </c>
      <c r="AH13" s="11">
        <v>9000.0</v>
      </c>
      <c r="AI13" s="11">
        <v>2750.0</v>
      </c>
      <c r="AJ13" s="11"/>
      <c r="AK13" s="11">
        <v>26000.0</v>
      </c>
      <c r="AL13" s="11">
        <v>3800.0</v>
      </c>
      <c r="AM13" s="11">
        <v>8000.0</v>
      </c>
      <c r="AN13" s="11">
        <v>230000.0</v>
      </c>
      <c r="AO13" s="11">
        <v>40000.0</v>
      </c>
      <c r="AP13" s="11">
        <v>8400.0</v>
      </c>
      <c r="AQ13" s="11"/>
      <c r="AR13" s="12">
        <v>161000.0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4">
      <c r="A14" s="8">
        <v>3940.0</v>
      </c>
      <c r="B14" s="9" t="s">
        <v>55</v>
      </c>
      <c r="C14" s="4">
        <f t="shared" si="1"/>
        <v>127500</v>
      </c>
      <c r="D14" s="11"/>
      <c r="E14" s="11"/>
      <c r="F14" s="11"/>
      <c r="G14" s="11"/>
      <c r="H14" s="11"/>
      <c r="I14" s="11">
        <v>25000.0</v>
      </c>
      <c r="J14" s="11">
        <v>35000.0</v>
      </c>
      <c r="K14" s="11"/>
      <c r="L14" s="11"/>
      <c r="M14" s="11"/>
      <c r="N14" s="11"/>
      <c r="O14" s="11"/>
      <c r="P14" s="11"/>
      <c r="Q14" s="11"/>
      <c r="R14" s="11"/>
      <c r="S14" s="11"/>
      <c r="T14" s="11">
        <v>1500.0</v>
      </c>
      <c r="U14" s="11"/>
      <c r="V14" s="11"/>
      <c r="W14" s="11"/>
      <c r="X14" s="11"/>
      <c r="Y14" s="11">
        <v>64000.0</v>
      </c>
      <c r="Z14" s="11"/>
      <c r="AA14" s="11"/>
      <c r="AB14" s="11"/>
      <c r="AC14" s="11"/>
      <c r="AD14" s="11"/>
      <c r="AE14" s="11"/>
      <c r="AF14" s="11"/>
      <c r="AH14" s="11"/>
      <c r="AI14" s="11"/>
      <c r="AJ14" s="11"/>
      <c r="AK14" s="11"/>
      <c r="AL14" s="11"/>
      <c r="AM14" s="11">
        <v>2000.0</v>
      </c>
      <c r="AN14" s="11"/>
      <c r="AO14" s="11"/>
      <c r="AP14" s="11"/>
      <c r="AQ14" s="11"/>
      <c r="AR14" s="12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>
      <c r="A15" s="8">
        <v>3950.0</v>
      </c>
      <c r="B15" s="9" t="s">
        <v>56</v>
      </c>
      <c r="C15" s="4">
        <f t="shared" si="1"/>
        <v>278271.04</v>
      </c>
      <c r="D15" s="11"/>
      <c r="E15" s="11"/>
      <c r="F15" s="11"/>
      <c r="G15" s="11"/>
      <c r="H15" s="11"/>
      <c r="I15" s="11">
        <v>30000.0</v>
      </c>
      <c r="J15" s="11">
        <v>5000.0</v>
      </c>
      <c r="K15" s="11"/>
      <c r="L15" s="11"/>
      <c r="M15" s="11"/>
      <c r="N15" s="11"/>
      <c r="O15" s="11"/>
      <c r="P15" s="11">
        <v>60000.0</v>
      </c>
      <c r="Q15" s="11"/>
      <c r="R15" s="11"/>
      <c r="S15" s="11"/>
      <c r="T15" s="11"/>
      <c r="U15" s="11"/>
      <c r="V15" s="11"/>
      <c r="W15" s="11"/>
      <c r="X15" s="11"/>
      <c r="Y15" s="11">
        <v>15000.0</v>
      </c>
      <c r="Z15" s="11"/>
      <c r="AA15" s="11"/>
      <c r="AB15" s="11">
        <v>10000.0</v>
      </c>
      <c r="AC15" s="11">
        <v>10000.0</v>
      </c>
      <c r="AD15" s="11"/>
      <c r="AE15" s="11">
        <v>9000.0</v>
      </c>
      <c r="AF15" s="11"/>
      <c r="AH15" s="11"/>
      <c r="AI15" s="11">
        <v>23771.04</v>
      </c>
      <c r="AJ15" s="11"/>
      <c r="AK15" s="11"/>
      <c r="AL15" s="11">
        <v>115500.0</v>
      </c>
      <c r="AM15" s="11"/>
      <c r="AN15" s="11"/>
      <c r="AO15" s="11"/>
      <c r="AP15" s="11"/>
      <c r="AQ15" s="11"/>
      <c r="AR15" s="12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>
      <c r="A16" s="8">
        <v>3960.0</v>
      </c>
      <c r="B16" s="9" t="s">
        <v>57</v>
      </c>
      <c r="C16" s="4">
        <f t="shared" si="1"/>
        <v>357500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v>20000.0</v>
      </c>
      <c r="O16" s="11"/>
      <c r="P16" s="11"/>
      <c r="Q16" s="11"/>
      <c r="R16" s="11">
        <v>250000.0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>
        <v>35000.0</v>
      </c>
      <c r="AD16" s="11"/>
      <c r="AE16" s="11"/>
      <c r="AF16" s="11"/>
      <c r="AH16" s="11">
        <v>2500.0</v>
      </c>
      <c r="AI16" s="11"/>
      <c r="AJ16" s="11"/>
      <c r="AK16" s="11"/>
      <c r="AL16" s="11"/>
      <c r="AM16" s="11"/>
      <c r="AN16" s="11"/>
      <c r="AO16" s="11"/>
      <c r="AP16" s="11"/>
      <c r="AQ16" s="11"/>
      <c r="AR16" s="12">
        <v>50000.0</v>
      </c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  <row r="17">
      <c r="A17" s="8">
        <v>3970.0</v>
      </c>
      <c r="B17" s="9" t="s">
        <v>58</v>
      </c>
      <c r="C17" s="4">
        <f t="shared" si="1"/>
        <v>602000</v>
      </c>
      <c r="D17" s="11"/>
      <c r="E17" s="11"/>
      <c r="F17" s="11"/>
      <c r="G17" s="11"/>
      <c r="H17" s="11">
        <v>15000.0</v>
      </c>
      <c r="I17" s="11">
        <v>5000.0</v>
      </c>
      <c r="J17" s="11">
        <v>14000.0</v>
      </c>
      <c r="K17" s="11"/>
      <c r="L17" s="11"/>
      <c r="M17" s="11"/>
      <c r="N17" s="11">
        <v>35000.0</v>
      </c>
      <c r="O17" s="11"/>
      <c r="P17" s="11"/>
      <c r="Q17" s="11"/>
      <c r="R17" s="11">
        <v>220000.0</v>
      </c>
      <c r="S17" s="11">
        <v>42000.0</v>
      </c>
      <c r="T17" s="11"/>
      <c r="U17" s="11"/>
      <c r="V17" s="11"/>
      <c r="W17" s="11"/>
      <c r="X17" s="11"/>
      <c r="Y17" s="11"/>
      <c r="Z17" s="11"/>
      <c r="AA17" s="11"/>
      <c r="AB17" s="11">
        <v>30000.0</v>
      </c>
      <c r="AC17" s="11"/>
      <c r="AD17" s="11"/>
      <c r="AE17" s="11">
        <v>3000.0</v>
      </c>
      <c r="AF17" s="11">
        <v>3000.0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2">
        <v>235000.0</v>
      </c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</row>
    <row r="18">
      <c r="A18" s="8">
        <v>3990.0</v>
      </c>
      <c r="B18" s="9" t="s">
        <v>59</v>
      </c>
      <c r="C18" s="4">
        <f t="shared" si="1"/>
        <v>576000</v>
      </c>
      <c r="D18" s="11"/>
      <c r="E18" s="11"/>
      <c r="F18" s="11"/>
      <c r="G18" s="11"/>
      <c r="H18" s="11"/>
      <c r="I18" s="11"/>
      <c r="J18" s="11"/>
      <c r="K18" s="11"/>
      <c r="L18" s="11"/>
      <c r="M18" s="11">
        <v>400000.0</v>
      </c>
      <c r="N18" s="11"/>
      <c r="O18" s="11">
        <v>15000.0</v>
      </c>
      <c r="P18" s="11"/>
      <c r="Q18" s="13">
        <v>25000.0</v>
      </c>
      <c r="R18" s="11"/>
      <c r="S18" s="11"/>
      <c r="T18" s="11"/>
      <c r="U18" s="11"/>
      <c r="V18" s="11"/>
      <c r="W18" s="11">
        <v>68000.0</v>
      </c>
      <c r="X18" s="11"/>
      <c r="Y18" s="11"/>
      <c r="Z18" s="11"/>
      <c r="AA18" s="11"/>
      <c r="AB18" s="11"/>
      <c r="AC18" s="11"/>
      <c r="AD18" s="11"/>
      <c r="AE18" s="11"/>
      <c r="AF18" s="11">
        <v>15000.0</v>
      </c>
      <c r="AH18" s="11">
        <v>10000.0</v>
      </c>
      <c r="AI18" s="11"/>
      <c r="AJ18" s="11"/>
      <c r="AK18" s="11"/>
      <c r="AL18" s="11"/>
      <c r="AM18" s="11"/>
      <c r="AN18" s="11"/>
      <c r="AO18" s="11">
        <v>10000.0</v>
      </c>
      <c r="AP18" s="11"/>
      <c r="AQ18" s="11"/>
      <c r="AR18" s="12">
        <v>33000.0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>
      <c r="A19" s="8">
        <v>3991.0</v>
      </c>
      <c r="B19" s="9" t="s">
        <v>60</v>
      </c>
      <c r="C19" s="4">
        <f t="shared" si="1"/>
        <v>1300</v>
      </c>
      <c r="D19" s="11"/>
      <c r="E19" s="11">
        <v>1300.0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2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</row>
    <row r="20">
      <c r="A20" s="17" t="s">
        <v>61</v>
      </c>
      <c r="B20" s="18"/>
      <c r="C20" s="19">
        <f t="shared" si="1"/>
        <v>7437109.32</v>
      </c>
      <c r="D20" s="20">
        <f t="shared" ref="D20:P20" si="2">SUM(D2:D19)</f>
        <v>13700</v>
      </c>
      <c r="E20" s="20">
        <f t="shared" si="2"/>
        <v>126300</v>
      </c>
      <c r="F20" s="20">
        <f t="shared" si="2"/>
        <v>60000</v>
      </c>
      <c r="G20" s="20">
        <f t="shared" si="2"/>
        <v>16600</v>
      </c>
      <c r="H20" s="20">
        <f t="shared" si="2"/>
        <v>44800</v>
      </c>
      <c r="I20" s="20">
        <f t="shared" si="2"/>
        <v>129000</v>
      </c>
      <c r="J20" s="20">
        <f t="shared" si="2"/>
        <v>74000</v>
      </c>
      <c r="K20" s="20">
        <f t="shared" si="2"/>
        <v>73000</v>
      </c>
      <c r="L20" s="20">
        <f t="shared" si="2"/>
        <v>31200</v>
      </c>
      <c r="M20" s="20">
        <f t="shared" si="2"/>
        <v>900000</v>
      </c>
      <c r="N20" s="20">
        <f t="shared" si="2"/>
        <v>220000</v>
      </c>
      <c r="O20" s="20">
        <f t="shared" si="2"/>
        <v>70000</v>
      </c>
      <c r="P20" s="20">
        <f t="shared" si="2"/>
        <v>208000</v>
      </c>
      <c r="Q20" s="21">
        <f>SUM(Q3:Q19)</f>
        <v>1832233.28</v>
      </c>
      <c r="R20" s="20">
        <f t="shared" ref="R20:AR20" si="3">SUM(R2:R19)</f>
        <v>750000</v>
      </c>
      <c r="S20" s="20">
        <f t="shared" si="3"/>
        <v>117600</v>
      </c>
      <c r="T20" s="20">
        <f t="shared" si="3"/>
        <v>6300</v>
      </c>
      <c r="U20" s="20">
        <f t="shared" si="3"/>
        <v>25000</v>
      </c>
      <c r="V20" s="20">
        <f t="shared" si="3"/>
        <v>1920</v>
      </c>
      <c r="W20" s="20">
        <f t="shared" si="3"/>
        <v>193000</v>
      </c>
      <c r="X20" s="20">
        <f t="shared" si="3"/>
        <v>15000</v>
      </c>
      <c r="Y20" s="20">
        <f t="shared" si="3"/>
        <v>251000</v>
      </c>
      <c r="Z20" s="20">
        <f t="shared" si="3"/>
        <v>600</v>
      </c>
      <c r="AA20" s="20">
        <f t="shared" si="3"/>
        <v>180000</v>
      </c>
      <c r="AB20" s="20">
        <f t="shared" si="3"/>
        <v>79000</v>
      </c>
      <c r="AC20" s="20">
        <f t="shared" si="3"/>
        <v>67000</v>
      </c>
      <c r="AD20" s="20">
        <f t="shared" si="3"/>
        <v>57000</v>
      </c>
      <c r="AE20" s="20">
        <f t="shared" si="3"/>
        <v>34500</v>
      </c>
      <c r="AF20" s="20">
        <f t="shared" si="3"/>
        <v>83000</v>
      </c>
      <c r="AG20" s="22">
        <f t="shared" si="3"/>
        <v>16980</v>
      </c>
      <c r="AH20" s="20">
        <f t="shared" si="3"/>
        <v>27500</v>
      </c>
      <c r="AI20" s="20">
        <f t="shared" si="3"/>
        <v>26521.04</v>
      </c>
      <c r="AJ20" s="20">
        <f t="shared" si="3"/>
        <v>360000</v>
      </c>
      <c r="AK20" s="20">
        <f t="shared" si="3"/>
        <v>36600</v>
      </c>
      <c r="AL20" s="20">
        <f t="shared" si="3"/>
        <v>134300</v>
      </c>
      <c r="AM20" s="20">
        <f t="shared" si="3"/>
        <v>12400</v>
      </c>
      <c r="AN20" s="20">
        <f t="shared" si="3"/>
        <v>290000</v>
      </c>
      <c r="AO20" s="20">
        <f t="shared" si="3"/>
        <v>200655</v>
      </c>
      <c r="AP20" s="20">
        <f t="shared" si="3"/>
        <v>13400</v>
      </c>
      <c r="AQ20" s="20">
        <f t="shared" si="3"/>
        <v>60000</v>
      </c>
      <c r="AR20" s="23">
        <f t="shared" si="3"/>
        <v>599000</v>
      </c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</row>
    <row r="21" ht="15.75" customHeight="1">
      <c r="A21" s="8"/>
      <c r="B21" s="9"/>
      <c r="C21" s="11"/>
      <c r="D21" s="11"/>
      <c r="E21" s="11"/>
      <c r="F21" s="11"/>
      <c r="G21" s="11"/>
      <c r="H21" s="11"/>
      <c r="I21" s="11"/>
      <c r="J21" s="11"/>
      <c r="L21" s="11"/>
      <c r="M21" s="11"/>
      <c r="N21" s="11"/>
      <c r="O21" s="11"/>
      <c r="P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11"/>
      <c r="AI21" s="11"/>
      <c r="AJ21" s="11"/>
      <c r="AK21" s="11"/>
      <c r="AL21" s="11"/>
      <c r="AM21" s="11"/>
      <c r="AN21" s="11"/>
      <c r="AO21" s="11"/>
      <c r="AQ21" s="11"/>
      <c r="AR21" s="12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</row>
    <row r="22" ht="15.75" customHeight="1">
      <c r="A22" s="24" t="s">
        <v>62</v>
      </c>
      <c r="B22" s="25"/>
      <c r="C22" s="26"/>
      <c r="D22" s="26"/>
      <c r="E22" s="26"/>
      <c r="F22" s="26"/>
      <c r="G22" s="26"/>
      <c r="H22" s="26"/>
      <c r="I22" s="26"/>
      <c r="J22" s="26"/>
      <c r="K22" s="27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8"/>
      <c r="AH22" s="26"/>
      <c r="AI22" s="26"/>
      <c r="AJ22" s="26"/>
      <c r="AK22" s="26"/>
      <c r="AL22" s="26"/>
      <c r="AM22" s="26"/>
      <c r="AN22" s="26"/>
      <c r="AO22" s="26"/>
      <c r="AP22" s="27"/>
      <c r="AQ22" s="26"/>
      <c r="AR22" s="29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</row>
    <row r="23" ht="15.75" customHeight="1">
      <c r="A23" s="8">
        <v>5010.0</v>
      </c>
      <c r="B23" s="9" t="s">
        <v>63</v>
      </c>
      <c r="C23" s="4">
        <f t="shared" ref="C23:C40" si="4">SUM(D23:AR23)</f>
        <v>494168</v>
      </c>
      <c r="D23" s="11"/>
      <c r="E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30">
        <v>428168.0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>
        <v>66000.0</v>
      </c>
      <c r="AE23" s="11"/>
      <c r="AF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2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</row>
    <row r="24" ht="15.75" customHeight="1">
      <c r="A24" s="8">
        <v>5011.0</v>
      </c>
      <c r="B24" s="9" t="s">
        <v>64</v>
      </c>
      <c r="C24" s="4">
        <f t="shared" si="4"/>
        <v>147200</v>
      </c>
      <c r="D24" s="11"/>
      <c r="E24" s="11">
        <v>15000.0</v>
      </c>
      <c r="F24" s="11">
        <v>2000.0</v>
      </c>
      <c r="G24" s="11">
        <v>8000.0</v>
      </c>
      <c r="H24" s="11"/>
      <c r="I24" s="11"/>
      <c r="J24" s="11"/>
      <c r="K24" s="11"/>
      <c r="L24" s="11"/>
      <c r="M24" s="11"/>
      <c r="N24" s="11"/>
      <c r="O24" s="11"/>
      <c r="P24" s="11">
        <v>69000.0</v>
      </c>
      <c r="Q24" s="31"/>
      <c r="R24" s="11">
        <v>10000.0</v>
      </c>
      <c r="S24" s="11">
        <v>22800.0</v>
      </c>
      <c r="T24" s="11"/>
      <c r="U24" s="11">
        <v>5000.0</v>
      </c>
      <c r="V24" s="11"/>
      <c r="W24" s="11"/>
      <c r="X24" s="11"/>
      <c r="Y24" s="11"/>
      <c r="Z24" s="11"/>
      <c r="AA24" s="11"/>
      <c r="AB24" s="11">
        <v>10400.0</v>
      </c>
      <c r="AC24" s="11"/>
      <c r="AD24" s="11"/>
      <c r="AE24" s="11"/>
      <c r="AF24" s="11"/>
      <c r="AH24" s="11"/>
      <c r="AI24" s="11"/>
      <c r="AJ24" s="11"/>
      <c r="AK24" s="11"/>
      <c r="AL24" s="11"/>
      <c r="AM24" s="11"/>
      <c r="AN24" s="11">
        <v>5000.0</v>
      </c>
      <c r="AO24" s="11"/>
      <c r="AP24" s="11"/>
      <c r="AQ24" s="11"/>
      <c r="AR24" s="12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</row>
    <row r="25" ht="15.75" customHeight="1">
      <c r="A25" s="8">
        <v>5020.0</v>
      </c>
      <c r="B25" s="9" t="s">
        <v>65</v>
      </c>
      <c r="C25" s="4">
        <f t="shared" si="4"/>
        <v>48300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30">
        <v>48300.0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2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ht="15.75" customHeight="1">
      <c r="A26" s="8">
        <v>5090.0</v>
      </c>
      <c r="B26" s="9" t="s">
        <v>66</v>
      </c>
      <c r="C26" s="4">
        <f t="shared" si="4"/>
        <v>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3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2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  <row r="27" ht="15.75" customHeight="1">
      <c r="A27" s="8">
        <v>5250.0</v>
      </c>
      <c r="B27" s="9" t="s">
        <v>67</v>
      </c>
      <c r="C27" s="4">
        <f t="shared" si="4"/>
        <v>8000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30">
        <v>8000.0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2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</row>
    <row r="28" ht="15.75" customHeight="1">
      <c r="A28" s="8">
        <v>5270.0</v>
      </c>
      <c r="B28" s="9" t="s">
        <v>68</v>
      </c>
      <c r="C28" s="4">
        <f t="shared" si="4"/>
        <v>4392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30">
        <v>4392.0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2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</row>
    <row r="29" ht="15.75" customHeight="1">
      <c r="A29" s="8">
        <v>5290.0</v>
      </c>
      <c r="B29" s="9" t="s">
        <v>69</v>
      </c>
      <c r="C29" s="4">
        <f t="shared" si="4"/>
        <v>-12392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30">
        <v>-12392.0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2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</row>
    <row r="30" ht="15.75" customHeight="1">
      <c r="A30" s="8">
        <v>5310.0</v>
      </c>
      <c r="B30" s="9" t="s">
        <v>70</v>
      </c>
      <c r="C30" s="4">
        <f t="shared" si="4"/>
        <v>7000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3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>
        <v>7000.0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2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</row>
    <row r="31" ht="15.75" customHeight="1">
      <c r="A31" s="8">
        <v>5330.0</v>
      </c>
      <c r="B31" s="9" t="s">
        <v>71</v>
      </c>
      <c r="C31" s="4">
        <f t="shared" si="4"/>
        <v>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3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2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</row>
    <row r="32" ht="15.75" customHeight="1">
      <c r="A32" s="8">
        <v>5350.0</v>
      </c>
      <c r="B32" s="9" t="s">
        <v>72</v>
      </c>
      <c r="C32" s="4">
        <f t="shared" si="4"/>
        <v>390000</v>
      </c>
      <c r="D32" s="11"/>
      <c r="E32" s="11"/>
      <c r="F32" s="11">
        <v>35000.0</v>
      </c>
      <c r="G32" s="11"/>
      <c r="H32" s="11"/>
      <c r="I32" s="11"/>
      <c r="J32" s="11"/>
      <c r="K32" s="11"/>
      <c r="L32" s="11"/>
      <c r="M32" s="11">
        <v>80000.0</v>
      </c>
      <c r="N32" s="11"/>
      <c r="O32" s="11"/>
      <c r="P32" s="11"/>
      <c r="Q32" s="31"/>
      <c r="R32" s="11">
        <v>130000.0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>
        <v>10000.0</v>
      </c>
      <c r="AE32" s="11"/>
      <c r="AF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2">
        <v>135000.0</v>
      </c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</row>
    <row r="33" ht="15.75" customHeight="1">
      <c r="A33" s="8">
        <v>5400.0</v>
      </c>
      <c r="B33" s="9" t="s">
        <v>73</v>
      </c>
      <c r="C33" s="4">
        <f t="shared" si="4"/>
        <v>79332.888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>
        <v>8280.0</v>
      </c>
      <c r="Q33" s="30">
        <v>60371.688</v>
      </c>
      <c r="R33" s="11">
        <v>6000.0</v>
      </c>
      <c r="S33" s="11">
        <v>3214.8</v>
      </c>
      <c r="T33" s="11"/>
      <c r="U33" s="11"/>
      <c r="V33" s="11"/>
      <c r="W33" s="11"/>
      <c r="X33" s="11"/>
      <c r="Y33" s="11"/>
      <c r="Z33" s="11"/>
      <c r="AA33" s="11"/>
      <c r="AB33" s="11">
        <v>1466.4</v>
      </c>
      <c r="AC33" s="11"/>
      <c r="AD33" s="11"/>
      <c r="AE33" s="11"/>
      <c r="AF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2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ht="15.75" customHeight="1">
      <c r="A34" s="8">
        <v>5411.0</v>
      </c>
      <c r="B34" s="9" t="s">
        <v>74</v>
      </c>
      <c r="C34" s="4">
        <f t="shared" si="4"/>
        <v>6810.3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30">
        <v>6810.3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2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</row>
    <row r="35" ht="15.75" customHeight="1">
      <c r="A35" s="8">
        <v>5510.0</v>
      </c>
      <c r="B35" s="9" t="s">
        <v>75</v>
      </c>
      <c r="C35" s="4">
        <f t="shared" si="4"/>
        <v>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3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2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</row>
    <row r="36" ht="15.75" customHeight="1">
      <c r="A36" s="8">
        <v>5900.0</v>
      </c>
      <c r="B36" s="9" t="s">
        <v>76</v>
      </c>
      <c r="C36" s="4">
        <f t="shared" si="4"/>
        <v>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3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2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</row>
    <row r="37" ht="15.75" customHeight="1">
      <c r="A37" s="8">
        <v>5910.0</v>
      </c>
      <c r="B37" s="9" t="s">
        <v>77</v>
      </c>
      <c r="C37" s="4">
        <f t="shared" si="4"/>
        <v>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3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2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</row>
    <row r="38" ht="15.75" customHeight="1">
      <c r="A38" s="8">
        <v>5945.0</v>
      </c>
      <c r="B38" s="9" t="s">
        <v>78</v>
      </c>
      <c r="C38" s="4">
        <f t="shared" si="4"/>
        <v>7860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30">
        <v>7860.0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2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</row>
    <row r="39" ht="15.75" customHeight="1">
      <c r="A39" s="8">
        <v>5990.0</v>
      </c>
      <c r="B39" s="9" t="s">
        <v>79</v>
      </c>
      <c r="C39" s="4">
        <f t="shared" si="4"/>
        <v>21100</v>
      </c>
      <c r="D39" s="11">
        <v>2000.0</v>
      </c>
      <c r="E39" s="11"/>
      <c r="F39" s="11"/>
      <c r="G39" s="11"/>
      <c r="H39" s="11"/>
      <c r="I39" s="11"/>
      <c r="J39" s="11"/>
      <c r="K39" s="11"/>
      <c r="L39" s="11"/>
      <c r="M39" s="11"/>
      <c r="N39" s="11">
        <v>9100.0</v>
      </c>
      <c r="O39" s="11"/>
      <c r="P39" s="11">
        <v>10000.0</v>
      </c>
      <c r="Q39" s="3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2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</row>
    <row r="40" ht="15.75" customHeight="1">
      <c r="A40" s="32" t="s">
        <v>80</v>
      </c>
      <c r="B40" s="18"/>
      <c r="C40" s="19">
        <f t="shared" si="4"/>
        <v>1201771.188</v>
      </c>
      <c r="D40" s="19">
        <f t="shared" ref="D40:G40" si="5">SUM(D22:D39)</f>
        <v>2000</v>
      </c>
      <c r="E40" s="19">
        <f t="shared" si="5"/>
        <v>15000</v>
      </c>
      <c r="F40" s="19">
        <f t="shared" si="5"/>
        <v>37000</v>
      </c>
      <c r="G40" s="19">
        <f t="shared" si="5"/>
        <v>8000</v>
      </c>
      <c r="H40" s="19"/>
      <c r="I40" s="19"/>
      <c r="J40" s="19"/>
      <c r="K40" s="33"/>
      <c r="L40" s="19"/>
      <c r="M40" s="19">
        <f t="shared" ref="M40:N40" si="6">SUM(M23:M39)</f>
        <v>80000</v>
      </c>
      <c r="N40" s="19">
        <f t="shared" si="6"/>
        <v>9100</v>
      </c>
      <c r="O40" s="19"/>
      <c r="P40" s="19">
        <f>SUM(P22:P39)</f>
        <v>87280</v>
      </c>
      <c r="Q40" s="19">
        <f>SUM(Q21:Q39)</f>
        <v>551509.988</v>
      </c>
      <c r="R40" s="19">
        <f t="shared" ref="R40:S40" si="7">SUM(R23:R39)</f>
        <v>146000</v>
      </c>
      <c r="S40" s="19">
        <f t="shared" si="7"/>
        <v>26014.8</v>
      </c>
      <c r="T40" s="19"/>
      <c r="U40" s="19">
        <f>SUM(U23:U39)</f>
        <v>5000</v>
      </c>
      <c r="V40" s="19"/>
      <c r="W40" s="19"/>
      <c r="X40" s="19"/>
      <c r="Y40" s="19"/>
      <c r="Z40" s="19"/>
      <c r="AA40" s="19">
        <f>SUM(AA23:AA39)</f>
        <v>0</v>
      </c>
      <c r="AB40" s="19">
        <f>SUM(AB24:AB39)</f>
        <v>11866.4</v>
      </c>
      <c r="AC40" s="19">
        <f t="shared" ref="AC40:AD40" si="8">SUM(AC23:AC39)</f>
        <v>0</v>
      </c>
      <c r="AD40" s="19">
        <f t="shared" si="8"/>
        <v>76000</v>
      </c>
      <c r="AE40" s="19"/>
      <c r="AF40" s="19">
        <f>SUM(AF23:AF39)</f>
        <v>7000</v>
      </c>
      <c r="AG40" s="34"/>
      <c r="AH40" s="19"/>
      <c r="AI40" s="19"/>
      <c r="AJ40" s="19"/>
      <c r="AK40" s="19"/>
      <c r="AL40" s="19"/>
      <c r="AM40" s="19"/>
      <c r="AN40" s="19">
        <f>SUM(AN23:AN39)</f>
        <v>5000</v>
      </c>
      <c r="AO40" s="19"/>
      <c r="AP40" s="35"/>
      <c r="AQ40" s="19"/>
      <c r="AR40" s="36">
        <f>SUM(AR21:AR39)</f>
        <v>135000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</row>
    <row r="41" ht="15.75" customHeight="1">
      <c r="A41" s="8"/>
      <c r="B41" s="9"/>
      <c r="C41" s="11"/>
      <c r="D41" s="11"/>
      <c r="E41" s="11"/>
      <c r="F41" s="11"/>
      <c r="G41" s="11"/>
      <c r="H41" s="11"/>
      <c r="I41" s="11"/>
      <c r="J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2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</row>
    <row r="42" ht="15.75" customHeight="1">
      <c r="A42" s="37" t="s">
        <v>81</v>
      </c>
      <c r="B42" s="38"/>
      <c r="C42" s="26"/>
      <c r="D42" s="26"/>
      <c r="E42" s="26"/>
      <c r="F42" s="26"/>
      <c r="G42" s="26"/>
      <c r="H42" s="26"/>
      <c r="I42" s="26"/>
      <c r="J42" s="26"/>
      <c r="K42" s="27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39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9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</row>
    <row r="43" ht="15.75" customHeight="1">
      <c r="A43" s="40">
        <v>6000.0</v>
      </c>
      <c r="B43" s="41" t="s">
        <v>82</v>
      </c>
      <c r="C43" s="11">
        <f t="shared" ref="C43:C45" si="9">SUM(D43:AR43)</f>
        <v>0</v>
      </c>
      <c r="D43" s="11"/>
      <c r="E43" s="11"/>
      <c r="F43" s="11"/>
      <c r="G43" s="11"/>
      <c r="H43" s="11"/>
      <c r="I43" s="11"/>
      <c r="J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2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</row>
    <row r="44" ht="15.75" customHeight="1">
      <c r="A44" s="40">
        <v>6010.0</v>
      </c>
      <c r="B44" s="41" t="s">
        <v>83</v>
      </c>
      <c r="C44" s="11">
        <f t="shared" si="9"/>
        <v>0</v>
      </c>
      <c r="D44" s="11"/>
      <c r="E44" s="11"/>
      <c r="F44" s="11"/>
      <c r="G44" s="11"/>
      <c r="H44" s="11"/>
      <c r="I44" s="11"/>
      <c r="J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2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</row>
    <row r="45" ht="15.75" customHeight="1">
      <c r="A45" s="40">
        <v>6015.0</v>
      </c>
      <c r="B45" s="41" t="s">
        <v>84</v>
      </c>
      <c r="C45" s="11">
        <f t="shared" si="9"/>
        <v>0</v>
      </c>
      <c r="D45" s="11"/>
      <c r="E45" s="11"/>
      <c r="F45" s="11"/>
      <c r="G45" s="11"/>
      <c r="H45" s="11"/>
      <c r="I45" s="11"/>
      <c r="J45" s="11"/>
      <c r="K45" s="33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42"/>
      <c r="AE45" s="11"/>
      <c r="AF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2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</row>
    <row r="46" ht="15.75" customHeight="1">
      <c r="A46" s="43" t="s">
        <v>85</v>
      </c>
      <c r="B46" s="44"/>
      <c r="C46" s="45">
        <f>SUM(C43:AR45)</f>
        <v>0</v>
      </c>
      <c r="D46" s="45"/>
      <c r="E46" s="45"/>
      <c r="F46" s="45"/>
      <c r="G46" s="45"/>
      <c r="H46" s="45"/>
      <c r="I46" s="45"/>
      <c r="J46" s="45"/>
      <c r="K46" s="46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/>
      <c r="AE46" s="45"/>
      <c r="AF46" s="45"/>
      <c r="AG46" s="47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8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</row>
    <row r="47" ht="15.75" customHeight="1">
      <c r="B47" s="49"/>
      <c r="C47" s="11"/>
      <c r="D47" s="11"/>
      <c r="E47" s="11"/>
      <c r="F47" s="11"/>
      <c r="G47" s="11"/>
      <c r="H47" s="11"/>
      <c r="I47" s="11"/>
      <c r="J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2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</row>
    <row r="48" ht="15.75" customHeight="1">
      <c r="B48" s="49"/>
      <c r="C48" s="11"/>
      <c r="D48" s="11"/>
      <c r="E48" s="11"/>
      <c r="F48" s="11"/>
      <c r="G48" s="11"/>
      <c r="H48" s="11"/>
      <c r="I48" s="11"/>
      <c r="J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2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</row>
    <row r="49" ht="15.75" customHeight="1">
      <c r="A49" s="24" t="s">
        <v>86</v>
      </c>
      <c r="B49" s="25"/>
      <c r="C49" s="26"/>
      <c r="D49" s="26"/>
      <c r="E49" s="26"/>
      <c r="F49" s="26"/>
      <c r="G49" s="26"/>
      <c r="H49" s="26"/>
      <c r="I49" s="26"/>
      <c r="J49" s="26"/>
      <c r="K49" s="27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39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9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</row>
    <row r="50" ht="15.75" customHeight="1">
      <c r="A50" s="8">
        <v>4110.0</v>
      </c>
      <c r="B50" s="9" t="s">
        <v>87</v>
      </c>
      <c r="C50" s="4">
        <f t="shared" ref="C50:C114" si="10">SUM(D50:AR50)</f>
        <v>216365</v>
      </c>
      <c r="D50" s="11">
        <v>3000.0</v>
      </c>
      <c r="E50" s="11">
        <v>50000.0</v>
      </c>
      <c r="F50" s="11"/>
      <c r="G50" s="11"/>
      <c r="H50" s="11"/>
      <c r="I50" s="11"/>
      <c r="J50" s="11"/>
      <c r="K50" s="11"/>
      <c r="L50" s="11"/>
      <c r="M50" s="11">
        <v>100000.0</v>
      </c>
      <c r="N50" s="11">
        <v>30000.0</v>
      </c>
      <c r="O50" s="11"/>
      <c r="P50" s="11"/>
      <c r="Q50" s="11"/>
      <c r="R50" s="11"/>
      <c r="S50" s="11"/>
      <c r="T50" s="11">
        <v>1800.0</v>
      </c>
      <c r="U50" s="11"/>
      <c r="V50" s="11"/>
      <c r="W50" s="11">
        <v>1500.0</v>
      </c>
      <c r="X50" s="11">
        <v>6000.0</v>
      </c>
      <c r="Y50" s="11"/>
      <c r="Z50" s="11"/>
      <c r="AA50" s="11"/>
      <c r="AB50" s="11"/>
      <c r="AC50" s="11"/>
      <c r="AD50" s="11"/>
      <c r="AE50" s="11"/>
      <c r="AF50" s="11">
        <v>3000.0</v>
      </c>
      <c r="AH50" s="11"/>
      <c r="AI50" s="11"/>
      <c r="AJ50" s="11"/>
      <c r="AK50" s="11">
        <v>9065.0</v>
      </c>
      <c r="AL50" s="11"/>
      <c r="AM50" s="11">
        <v>2000.0</v>
      </c>
      <c r="AN50" s="11"/>
      <c r="AO50" s="11">
        <v>10000.0</v>
      </c>
      <c r="AP50" s="11"/>
      <c r="AQ50" s="11"/>
      <c r="AR50" s="12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</row>
    <row r="51" ht="15.75" customHeight="1">
      <c r="A51" s="8">
        <v>4120.0</v>
      </c>
      <c r="B51" s="9" t="s">
        <v>88</v>
      </c>
      <c r="C51" s="4">
        <f t="shared" si="10"/>
        <v>518530</v>
      </c>
      <c r="D51" s="11"/>
      <c r="E51" s="11"/>
      <c r="F51" s="11">
        <v>10000.0</v>
      </c>
      <c r="G51" s="11">
        <v>4000.0</v>
      </c>
      <c r="H51" s="11"/>
      <c r="I51" s="11">
        <v>13500.0</v>
      </c>
      <c r="J51" s="11">
        <v>40000.0</v>
      </c>
      <c r="K51" s="11"/>
      <c r="L51" s="11">
        <v>12000.0</v>
      </c>
      <c r="M51" s="11">
        <v>80000.0</v>
      </c>
      <c r="N51" s="11">
        <v>20000.0</v>
      </c>
      <c r="O51" s="11">
        <v>10000.0</v>
      </c>
      <c r="P51" s="11">
        <v>8000.0</v>
      </c>
      <c r="Q51" s="13">
        <v>10000.0</v>
      </c>
      <c r="R51" s="11">
        <v>12000.0</v>
      </c>
      <c r="S51" s="11">
        <v>144500.0</v>
      </c>
      <c r="T51" s="11">
        <v>900.0</v>
      </c>
      <c r="U51" s="11">
        <v>1000.0</v>
      </c>
      <c r="V51" s="11"/>
      <c r="W51" s="11"/>
      <c r="X51" s="11">
        <v>7000.0</v>
      </c>
      <c r="Y51" s="11">
        <v>50000.0</v>
      </c>
      <c r="Z51" s="11"/>
      <c r="AA51" s="11"/>
      <c r="AB51" s="11"/>
      <c r="AC51" s="11">
        <v>5000.0</v>
      </c>
      <c r="AD51" s="11">
        <v>3000.0</v>
      </c>
      <c r="AE51" s="11">
        <v>10000.0</v>
      </c>
      <c r="AF51" s="11">
        <v>10000.0</v>
      </c>
      <c r="AG51" s="16">
        <v>10980.0</v>
      </c>
      <c r="AH51" s="11"/>
      <c r="AI51" s="11"/>
      <c r="AJ51" s="11"/>
      <c r="AK51" s="11">
        <v>3000.0</v>
      </c>
      <c r="AL51" s="11"/>
      <c r="AM51" s="11"/>
      <c r="AN51" s="11">
        <v>20000.0</v>
      </c>
      <c r="AO51" s="11">
        <v>2000.0</v>
      </c>
      <c r="AP51" s="11">
        <v>2650.0</v>
      </c>
      <c r="AQ51" s="11"/>
      <c r="AR51" s="12">
        <v>29000.0</v>
      </c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</row>
    <row r="52" ht="15.75" customHeight="1">
      <c r="A52" s="8">
        <v>4150.0</v>
      </c>
      <c r="B52" s="9" t="s">
        <v>89</v>
      </c>
      <c r="C52" s="4">
        <f t="shared" si="10"/>
        <v>87000</v>
      </c>
      <c r="D52" s="11"/>
      <c r="E52" s="11"/>
      <c r="F52" s="11"/>
      <c r="G52" s="11"/>
      <c r="H52" s="11"/>
      <c r="I52" s="11"/>
      <c r="J52" s="11">
        <v>12000.0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40000.0</v>
      </c>
      <c r="Z52" s="11"/>
      <c r="AA52" s="11"/>
      <c r="AB52" s="11"/>
      <c r="AC52" s="11"/>
      <c r="AD52" s="11"/>
      <c r="AE52" s="11"/>
      <c r="AF52" s="11"/>
      <c r="AH52" s="11">
        <v>35000.0</v>
      </c>
      <c r="AI52" s="11"/>
      <c r="AJ52" s="11"/>
      <c r="AK52" s="11"/>
      <c r="AL52" s="11"/>
      <c r="AM52" s="11"/>
      <c r="AN52" s="11"/>
      <c r="AO52" s="11"/>
      <c r="AP52" s="11"/>
      <c r="AQ52" s="11"/>
      <c r="AR52" s="12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</row>
    <row r="53" ht="15.75" customHeight="1">
      <c r="A53" s="8">
        <v>4200.0</v>
      </c>
      <c r="B53" s="9" t="s">
        <v>90</v>
      </c>
      <c r="C53" s="4">
        <f t="shared" si="10"/>
        <v>771730</v>
      </c>
      <c r="D53" s="11">
        <v>6500.0</v>
      </c>
      <c r="E53" s="11">
        <v>25000.0</v>
      </c>
      <c r="F53" s="11">
        <v>50000.0</v>
      </c>
      <c r="G53" s="11">
        <v>10180.0</v>
      </c>
      <c r="H53" s="11">
        <v>3000.0</v>
      </c>
      <c r="I53" s="11"/>
      <c r="J53" s="11"/>
      <c r="K53" s="11">
        <v>2000.0</v>
      </c>
      <c r="L53" s="11">
        <v>10000.0</v>
      </c>
      <c r="M53" s="11">
        <v>80000.0</v>
      </c>
      <c r="N53" s="11">
        <v>15000.0</v>
      </c>
      <c r="O53" s="11"/>
      <c r="P53" s="11">
        <v>1500.0</v>
      </c>
      <c r="Q53" s="13">
        <v>30000.0</v>
      </c>
      <c r="R53" s="11">
        <v>220000.0</v>
      </c>
      <c r="S53" s="11">
        <v>45300.0</v>
      </c>
      <c r="T53" s="11"/>
      <c r="U53" s="11">
        <v>5000.0</v>
      </c>
      <c r="V53" s="11"/>
      <c r="W53" s="11"/>
      <c r="X53" s="11">
        <v>4000.0</v>
      </c>
      <c r="Y53" s="11">
        <v>7000.0</v>
      </c>
      <c r="Z53" s="13">
        <v>300.0</v>
      </c>
      <c r="AA53" s="11"/>
      <c r="AB53" s="11">
        <v>6000.0</v>
      </c>
      <c r="AC53" s="11">
        <v>33000.0</v>
      </c>
      <c r="AD53" s="11">
        <v>1500.0</v>
      </c>
      <c r="AE53" s="11">
        <v>2000.0</v>
      </c>
      <c r="AF53" s="11">
        <v>2000.0</v>
      </c>
      <c r="AG53" s="16">
        <v>5350.0</v>
      </c>
      <c r="AH53" s="11">
        <v>1000.0</v>
      </c>
      <c r="AI53" s="11"/>
      <c r="AJ53" s="11"/>
      <c r="AK53" s="11">
        <v>10000.0</v>
      </c>
      <c r="AL53" s="11"/>
      <c r="AM53" s="11">
        <v>4600.0</v>
      </c>
      <c r="AN53" s="11">
        <v>30000.0</v>
      </c>
      <c r="AO53" s="11">
        <v>2000.0</v>
      </c>
      <c r="AP53" s="11">
        <v>1000.0</v>
      </c>
      <c r="AQ53" s="11"/>
      <c r="AR53" s="12">
        <v>158500.0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</row>
    <row r="54" ht="15.75" customHeight="1">
      <c r="A54" s="8">
        <v>4300.0</v>
      </c>
      <c r="B54" s="9" t="s">
        <v>91</v>
      </c>
      <c r="C54" s="4">
        <f t="shared" si="10"/>
        <v>27400</v>
      </c>
      <c r="D54" s="11"/>
      <c r="E54" s="11"/>
      <c r="F54" s="11"/>
      <c r="G54" s="11"/>
      <c r="H54" s="11"/>
      <c r="I54" s="11"/>
      <c r="J54" s="11"/>
      <c r="K54" s="11">
        <v>2500.0</v>
      </c>
      <c r="L54" s="11">
        <v>400.0</v>
      </c>
      <c r="M54" s="11"/>
      <c r="N54" s="11"/>
      <c r="O54" s="11">
        <v>2000.0</v>
      </c>
      <c r="P54" s="11"/>
      <c r="Q54" s="13">
        <v>5000.0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>
        <v>10000.0</v>
      </c>
      <c r="AE54" s="11"/>
      <c r="AF54" s="11"/>
      <c r="AH54" s="11">
        <v>2500.0</v>
      </c>
      <c r="AI54" s="11"/>
      <c r="AJ54" s="11"/>
      <c r="AK54" s="11"/>
      <c r="AL54" s="11"/>
      <c r="AM54" s="11"/>
      <c r="AN54" s="11"/>
      <c r="AO54" s="11">
        <v>5000.0</v>
      </c>
      <c r="AP54" s="11"/>
      <c r="AQ54" s="11"/>
      <c r="AR54" s="12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</row>
    <row r="55" ht="15.75" customHeight="1">
      <c r="A55" s="8">
        <v>4350.0</v>
      </c>
      <c r="B55" s="9" t="s">
        <v>92</v>
      </c>
      <c r="C55" s="4">
        <f t="shared" si="10"/>
        <v>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2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</row>
    <row r="56" ht="15.75" customHeight="1">
      <c r="A56" s="8">
        <v>4500.0</v>
      </c>
      <c r="B56" s="9" t="s">
        <v>93</v>
      </c>
      <c r="C56" s="4">
        <f t="shared" si="10"/>
        <v>96000</v>
      </c>
      <c r="D56" s="11"/>
      <c r="E56" s="11"/>
      <c r="F56" s="11"/>
      <c r="G56" s="11"/>
      <c r="H56" s="11">
        <v>16000.0</v>
      </c>
      <c r="I56" s="11"/>
      <c r="J56" s="11"/>
      <c r="K56" s="11">
        <v>8000.0</v>
      </c>
      <c r="L56" s="11"/>
      <c r="M56" s="11"/>
      <c r="N56" s="11">
        <v>50000.0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>
        <v>20000.0</v>
      </c>
      <c r="Z56" s="11"/>
      <c r="AA56" s="11"/>
      <c r="AB56" s="11"/>
      <c r="AC56" s="11"/>
      <c r="AD56" s="11"/>
      <c r="AE56" s="11"/>
      <c r="AF56" s="11"/>
      <c r="AH56" s="11"/>
      <c r="AI56" s="11"/>
      <c r="AJ56" s="11"/>
      <c r="AK56" s="11"/>
      <c r="AL56" s="11"/>
      <c r="AM56" s="11">
        <v>2000.0</v>
      </c>
      <c r="AN56" s="11"/>
      <c r="AO56" s="11"/>
      <c r="AP56" s="11"/>
      <c r="AQ56" s="11"/>
      <c r="AR56" s="12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</row>
    <row r="57" ht="15.75" customHeight="1">
      <c r="A57" s="8">
        <v>4510.0</v>
      </c>
      <c r="B57" s="9" t="s">
        <v>94</v>
      </c>
      <c r="C57" s="4">
        <f t="shared" si="10"/>
        <v>223850</v>
      </c>
      <c r="D57" s="11"/>
      <c r="E57" s="11"/>
      <c r="F57" s="11"/>
      <c r="G57" s="11"/>
      <c r="H57" s="11"/>
      <c r="I57" s="11">
        <v>15000.0</v>
      </c>
      <c r="J57" s="11">
        <v>20000.0</v>
      </c>
      <c r="K57" s="11"/>
      <c r="L57" s="11"/>
      <c r="M57" s="11"/>
      <c r="N57" s="11"/>
      <c r="O57" s="11"/>
      <c r="P57" s="11">
        <v>15000.0</v>
      </c>
      <c r="Q57" s="13">
        <v>10000.0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>
        <v>10000.0</v>
      </c>
      <c r="AC57" s="11"/>
      <c r="AD57" s="11"/>
      <c r="AE57" s="11"/>
      <c r="AF57" s="11"/>
      <c r="AH57" s="11"/>
      <c r="AI57" s="11"/>
      <c r="AJ57" s="11"/>
      <c r="AK57" s="11"/>
      <c r="AL57" s="11">
        <v>20000.0</v>
      </c>
      <c r="AM57" s="11"/>
      <c r="AN57" s="11">
        <v>5000.0</v>
      </c>
      <c r="AO57" s="11">
        <v>12000.0</v>
      </c>
      <c r="AP57" s="11"/>
      <c r="AQ57" s="11"/>
      <c r="AR57" s="12">
        <v>116850.0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</row>
    <row r="58" ht="15.75" customHeight="1">
      <c r="A58" s="8">
        <v>4590.0</v>
      </c>
      <c r="B58" s="9" t="s">
        <v>95</v>
      </c>
      <c r="C58" s="4">
        <f t="shared" si="10"/>
        <v>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2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</row>
    <row r="59" ht="15.75" customHeight="1">
      <c r="A59" s="8">
        <v>4700.0</v>
      </c>
      <c r="B59" s="9" t="s">
        <v>96</v>
      </c>
      <c r="C59" s="4">
        <f t="shared" si="10"/>
        <v>1303655</v>
      </c>
      <c r="D59" s="11">
        <v>5500.0</v>
      </c>
      <c r="E59" s="11">
        <v>4500.0</v>
      </c>
      <c r="F59" s="11"/>
      <c r="G59" s="11"/>
      <c r="H59" s="11"/>
      <c r="I59" s="11">
        <v>8000.0</v>
      </c>
      <c r="J59" s="11"/>
      <c r="K59" s="11"/>
      <c r="L59" s="11"/>
      <c r="M59" s="11">
        <v>410000.0</v>
      </c>
      <c r="N59" s="11">
        <v>11000.0</v>
      </c>
      <c r="O59" s="11"/>
      <c r="P59" s="11">
        <v>55000.0</v>
      </c>
      <c r="Q59" s="11"/>
      <c r="R59" s="11">
        <v>100000.0</v>
      </c>
      <c r="S59" s="11">
        <v>20000.0</v>
      </c>
      <c r="T59" s="11"/>
      <c r="U59" s="11"/>
      <c r="V59" s="11"/>
      <c r="W59" s="11"/>
      <c r="X59" s="11"/>
      <c r="Y59" s="11">
        <v>90000.0</v>
      </c>
      <c r="Z59" s="11"/>
      <c r="AA59" s="11"/>
      <c r="AB59" s="11"/>
      <c r="AC59" s="11">
        <v>12000.0</v>
      </c>
      <c r="AD59" s="11">
        <v>25000.0</v>
      </c>
      <c r="AE59" s="11">
        <v>40000.0</v>
      </c>
      <c r="AF59" s="11">
        <v>15000.0</v>
      </c>
      <c r="AH59" s="11"/>
      <c r="AI59" s="11"/>
      <c r="AJ59" s="11"/>
      <c r="AK59" s="11"/>
      <c r="AL59" s="11"/>
      <c r="AM59" s="11"/>
      <c r="AN59" s="11">
        <v>300000.0</v>
      </c>
      <c r="AO59" s="11">
        <v>137655.0</v>
      </c>
      <c r="AP59" s="11"/>
      <c r="AQ59" s="11"/>
      <c r="AR59" s="12">
        <v>70000.0</v>
      </c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</row>
    <row r="60" ht="15.75" customHeight="1">
      <c r="A60" s="8">
        <v>4800.0</v>
      </c>
      <c r="B60" s="9" t="s">
        <v>97</v>
      </c>
      <c r="C60" s="4">
        <f t="shared" si="10"/>
        <v>633500</v>
      </c>
      <c r="D60" s="11"/>
      <c r="E60" s="11">
        <v>55000.0</v>
      </c>
      <c r="F60" s="11"/>
      <c r="G60" s="11"/>
      <c r="H60" s="11">
        <v>4000.0</v>
      </c>
      <c r="I60" s="11">
        <v>30000.0</v>
      </c>
      <c r="J60" s="11"/>
      <c r="K60" s="11"/>
      <c r="L60" s="11"/>
      <c r="M60" s="11">
        <v>20000.0</v>
      </c>
      <c r="N60" s="11">
        <v>25000.0</v>
      </c>
      <c r="O60" s="11"/>
      <c r="P60" s="11"/>
      <c r="Q60" s="13">
        <v>100000.0</v>
      </c>
      <c r="R60" s="11">
        <v>180000.0</v>
      </c>
      <c r="S60" s="11">
        <v>10000.0</v>
      </c>
      <c r="T60" s="11"/>
      <c r="U60" s="11">
        <v>2000.0</v>
      </c>
      <c r="V60" s="11"/>
      <c r="W60" s="11"/>
      <c r="X60" s="11"/>
      <c r="Y60" s="11">
        <v>10000.0</v>
      </c>
      <c r="Z60" s="11"/>
      <c r="AA60" s="11"/>
      <c r="AB60" s="11">
        <v>33000.0</v>
      </c>
      <c r="AC60" s="11">
        <v>20000.0</v>
      </c>
      <c r="AD60" s="11"/>
      <c r="AE60" s="11">
        <v>7000.0</v>
      </c>
      <c r="AF60" s="11"/>
      <c r="AH60" s="11"/>
      <c r="AI60" s="11"/>
      <c r="AJ60" s="11"/>
      <c r="AK60" s="11"/>
      <c r="AL60" s="11">
        <v>110500.0</v>
      </c>
      <c r="AM60" s="11"/>
      <c r="AN60" s="11"/>
      <c r="AO60" s="11">
        <v>20000.0</v>
      </c>
      <c r="AP60" s="11">
        <v>7000.0</v>
      </c>
      <c r="AQ60" s="11"/>
      <c r="AR60" s="12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</row>
    <row r="61" ht="15.75" customHeight="1">
      <c r="A61" s="50">
        <v>4990.0</v>
      </c>
      <c r="B61" s="51" t="s">
        <v>98</v>
      </c>
      <c r="C61" s="4">
        <f t="shared" si="10"/>
        <v>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2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</row>
    <row r="62" ht="15.75" customHeight="1">
      <c r="A62" s="8">
        <v>4990.0</v>
      </c>
      <c r="B62" s="9" t="s">
        <v>99</v>
      </c>
      <c r="C62" s="4">
        <f t="shared" si="10"/>
        <v>417550</v>
      </c>
      <c r="D62" s="11">
        <v>4500.0</v>
      </c>
      <c r="E62" s="11">
        <v>20000.0</v>
      </c>
      <c r="F62" s="11"/>
      <c r="G62" s="11">
        <v>6000.0</v>
      </c>
      <c r="H62" s="11"/>
      <c r="I62" s="11">
        <v>3000.0</v>
      </c>
      <c r="J62" s="11">
        <v>10000.0</v>
      </c>
      <c r="K62" s="11">
        <v>19000.0</v>
      </c>
      <c r="L62" s="11">
        <v>7000.0</v>
      </c>
      <c r="M62" s="11">
        <v>45000.0</v>
      </c>
      <c r="N62" s="11">
        <v>30000.0</v>
      </c>
      <c r="O62" s="11"/>
      <c r="P62" s="11">
        <v>58000.0</v>
      </c>
      <c r="Q62" s="13">
        <v>30000.0</v>
      </c>
      <c r="R62" s="11"/>
      <c r="S62" s="11">
        <v>3000.0</v>
      </c>
      <c r="T62" s="11">
        <v>1000.0</v>
      </c>
      <c r="U62" s="11">
        <v>5000.0</v>
      </c>
      <c r="V62" s="11">
        <v>600.0</v>
      </c>
      <c r="W62" s="11"/>
      <c r="X62" s="11">
        <v>1000.0</v>
      </c>
      <c r="Y62" s="11">
        <v>4000.0</v>
      </c>
      <c r="Z62" s="11"/>
      <c r="AA62" s="11"/>
      <c r="AB62" s="11">
        <v>10000.0</v>
      </c>
      <c r="AC62" s="11">
        <v>5000.0</v>
      </c>
      <c r="AD62" s="11">
        <v>5000.0</v>
      </c>
      <c r="AE62" s="11">
        <v>38500.0</v>
      </c>
      <c r="AF62" s="11">
        <v>8000.0</v>
      </c>
      <c r="AH62" s="11">
        <v>11000.0</v>
      </c>
      <c r="AI62" s="11"/>
      <c r="AJ62" s="11">
        <v>5000.0</v>
      </c>
      <c r="AK62" s="11">
        <v>15000.0</v>
      </c>
      <c r="AL62" s="11">
        <v>7000.0</v>
      </c>
      <c r="AM62" s="11">
        <v>1200.0</v>
      </c>
      <c r="AN62" s="11">
        <v>15000.0</v>
      </c>
      <c r="AO62" s="11">
        <v>15000.0</v>
      </c>
      <c r="AP62" s="11">
        <v>2000.0</v>
      </c>
      <c r="AQ62" s="11"/>
      <c r="AR62" s="12">
        <v>32750.0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</row>
    <row r="63" ht="15.75" customHeight="1">
      <c r="A63" s="8">
        <v>6010.0</v>
      </c>
      <c r="B63" s="9" t="s">
        <v>83</v>
      </c>
      <c r="C63" s="4">
        <f t="shared" si="10"/>
        <v>114000</v>
      </c>
      <c r="D63" s="11"/>
      <c r="E63" s="11"/>
      <c r="F63" s="11"/>
      <c r="G63" s="11"/>
      <c r="H63" s="11"/>
      <c r="I63" s="11"/>
      <c r="J63" s="11">
        <v>3000.0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>
        <v>66000.0</v>
      </c>
      <c r="AH63" s="11"/>
      <c r="AI63" s="11"/>
      <c r="AJ63" s="11">
        <v>45000.0</v>
      </c>
      <c r="AK63" s="11"/>
      <c r="AL63" s="11"/>
      <c r="AM63" s="11"/>
      <c r="AN63" s="11"/>
      <c r="AO63" s="11"/>
      <c r="AP63" s="11"/>
      <c r="AQ63" s="11"/>
      <c r="AR63" s="12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</row>
    <row r="64" ht="15.75" customHeight="1">
      <c r="A64" s="8">
        <v>6015.0</v>
      </c>
      <c r="B64" s="9" t="s">
        <v>84</v>
      </c>
      <c r="C64" s="4">
        <f t="shared" si="10"/>
        <v>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2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ht="15.75" customHeight="1">
      <c r="A65" s="8">
        <v>6100.0</v>
      </c>
      <c r="B65" s="9" t="s">
        <v>100</v>
      </c>
      <c r="C65" s="4">
        <f t="shared" si="10"/>
        <v>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2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6" ht="15.75" customHeight="1">
      <c r="A66" s="8">
        <v>6110.0</v>
      </c>
      <c r="B66" s="9" t="s">
        <v>101</v>
      </c>
      <c r="C66" s="4">
        <f t="shared" si="10"/>
        <v>1000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>
        <v>1000.0</v>
      </c>
      <c r="Y66" s="11"/>
      <c r="Z66" s="11"/>
      <c r="AA66" s="11"/>
      <c r="AB66" s="11"/>
      <c r="AC66" s="11"/>
      <c r="AD66" s="11"/>
      <c r="AE66" s="11"/>
      <c r="AF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2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</row>
    <row r="67" ht="15.75" customHeight="1">
      <c r="A67" s="8">
        <v>6300.0</v>
      </c>
      <c r="B67" s="9" t="s">
        <v>102</v>
      </c>
      <c r="C67" s="4">
        <f t="shared" si="10"/>
        <v>111800</v>
      </c>
      <c r="D67" s="11"/>
      <c r="E67" s="11"/>
      <c r="F67" s="11"/>
      <c r="G67" s="11">
        <v>3000.0</v>
      </c>
      <c r="H67" s="11">
        <v>10800.0</v>
      </c>
      <c r="I67" s="11"/>
      <c r="J67" s="11"/>
      <c r="K67" s="11"/>
      <c r="L67" s="11"/>
      <c r="M67" s="11">
        <v>20000.0</v>
      </c>
      <c r="N67" s="11">
        <v>15000.0</v>
      </c>
      <c r="O67" s="11">
        <v>5000.0</v>
      </c>
      <c r="P67" s="11"/>
      <c r="Q67" s="13">
        <v>39000.0</v>
      </c>
      <c r="R67" s="11">
        <v>12000.0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>
        <v>4000.0</v>
      </c>
      <c r="AD67" s="11"/>
      <c r="AE67" s="11"/>
      <c r="AF67" s="11"/>
      <c r="AH67" s="11"/>
      <c r="AI67" s="11"/>
      <c r="AJ67" s="11"/>
      <c r="AK67" s="11"/>
      <c r="AL67" s="11"/>
      <c r="AM67" s="11"/>
      <c r="AN67" s="11"/>
      <c r="AO67" s="11">
        <v>3000.0</v>
      </c>
      <c r="AP67" s="11"/>
      <c r="AQ67" s="11"/>
      <c r="AR67" s="12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</row>
    <row r="68" ht="15.75" customHeight="1">
      <c r="A68" s="8">
        <v>6320.0</v>
      </c>
      <c r="B68" s="9" t="s">
        <v>103</v>
      </c>
      <c r="C68" s="4">
        <f t="shared" si="10"/>
        <v>75000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>
        <v>30000.0</v>
      </c>
      <c r="AB68" s="11"/>
      <c r="AC68" s="11"/>
      <c r="AD68" s="11"/>
      <c r="AE68" s="11"/>
      <c r="AF68" s="11"/>
      <c r="AH68" s="11"/>
      <c r="AI68" s="11"/>
      <c r="AJ68" s="11">
        <v>45000.0</v>
      </c>
      <c r="AK68" s="11"/>
      <c r="AL68" s="11"/>
      <c r="AM68" s="11"/>
      <c r="AN68" s="11"/>
      <c r="AO68" s="11"/>
      <c r="AP68" s="11"/>
      <c r="AQ68" s="11"/>
      <c r="AR68" s="12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69" ht="15.75" customHeight="1">
      <c r="A69" s="8">
        <v>6340.0</v>
      </c>
      <c r="B69" s="9" t="s">
        <v>104</v>
      </c>
      <c r="C69" s="4">
        <f t="shared" si="10"/>
        <v>60000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>
        <v>60000.0</v>
      </c>
      <c r="AB69" s="11"/>
      <c r="AC69" s="11"/>
      <c r="AD69" s="11"/>
      <c r="AE69" s="11"/>
      <c r="AF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2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</row>
    <row r="70" ht="15.75" customHeight="1">
      <c r="A70" s="8">
        <v>6360.0</v>
      </c>
      <c r="B70" s="9" t="s">
        <v>105</v>
      </c>
      <c r="C70" s="4">
        <f t="shared" si="10"/>
        <v>500</v>
      </c>
      <c r="D70" s="11">
        <v>500.0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2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</row>
    <row r="71" ht="15.75" customHeight="1">
      <c r="A71" s="8">
        <v>6390.0</v>
      </c>
      <c r="B71" s="9" t="s">
        <v>106</v>
      </c>
      <c r="C71" s="4">
        <f t="shared" si="10"/>
        <v>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2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</row>
    <row r="72" ht="15.75" customHeight="1">
      <c r="A72" s="8">
        <v>6420.0</v>
      </c>
      <c r="B72" s="9" t="s">
        <v>107</v>
      </c>
      <c r="C72" s="4">
        <f t="shared" si="10"/>
        <v>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2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</row>
    <row r="73" ht="15.75" customHeight="1">
      <c r="A73" s="8">
        <v>6440.0</v>
      </c>
      <c r="B73" s="9" t="s">
        <v>108</v>
      </c>
      <c r="C73" s="4">
        <f t="shared" si="10"/>
        <v>68000</v>
      </c>
      <c r="D73" s="11"/>
      <c r="E73" s="11"/>
      <c r="F73" s="11"/>
      <c r="G73" s="11"/>
      <c r="H73" s="11"/>
      <c r="I73" s="11">
        <v>12000.0</v>
      </c>
      <c r="J73" s="11">
        <v>4000.0</v>
      </c>
      <c r="K73" s="11">
        <v>1000.0</v>
      </c>
      <c r="L73" s="11"/>
      <c r="M73" s="11"/>
      <c r="N73" s="11">
        <v>7500.0</v>
      </c>
      <c r="O73" s="11">
        <v>17500.0</v>
      </c>
      <c r="P73" s="11"/>
      <c r="Q73" s="11"/>
      <c r="R73" s="11"/>
      <c r="S73" s="11"/>
      <c r="T73" s="11"/>
      <c r="U73" s="11"/>
      <c r="V73" s="11"/>
      <c r="W73" s="11"/>
      <c r="X73" s="11"/>
      <c r="Y73" s="11">
        <v>25000.0</v>
      </c>
      <c r="Z73" s="11"/>
      <c r="AA73" s="11"/>
      <c r="AB73" s="11"/>
      <c r="AC73" s="11"/>
      <c r="AD73" s="11"/>
      <c r="AE73" s="11"/>
      <c r="AF73" s="11">
        <v>1000.0</v>
      </c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2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</row>
    <row r="74" ht="15.75" customHeight="1">
      <c r="A74" s="8">
        <v>6490.0</v>
      </c>
      <c r="B74" s="9" t="s">
        <v>109</v>
      </c>
      <c r="C74" s="4">
        <f t="shared" si="10"/>
        <v>2500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>
        <v>2500.0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2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</row>
    <row r="75" ht="15.75" customHeight="1">
      <c r="A75" s="8">
        <v>6540.0</v>
      </c>
      <c r="B75" s="9" t="s">
        <v>110</v>
      </c>
      <c r="C75" s="4">
        <f t="shared" si="10"/>
        <v>45000</v>
      </c>
      <c r="D75" s="11"/>
      <c r="E75" s="11"/>
      <c r="F75" s="11"/>
      <c r="G75" s="11"/>
      <c r="H75" s="11"/>
      <c r="I75" s="11"/>
      <c r="J75" s="11"/>
      <c r="K75" s="11">
        <v>5000.0</v>
      </c>
      <c r="L75" s="11"/>
      <c r="M75" s="11"/>
      <c r="N75" s="11"/>
      <c r="O75" s="11"/>
      <c r="P75" s="11"/>
      <c r="Q75" s="13">
        <v>20000.0</v>
      </c>
      <c r="R75" s="11"/>
      <c r="S75" s="11"/>
      <c r="T75" s="11"/>
      <c r="U75" s="11"/>
      <c r="V75" s="11"/>
      <c r="W75" s="11"/>
      <c r="X75" s="11"/>
      <c r="Y75" s="11"/>
      <c r="Z75" s="11"/>
      <c r="AA75" s="11">
        <v>10000.0</v>
      </c>
      <c r="AB75" s="11"/>
      <c r="AC75" s="11"/>
      <c r="AD75" s="11"/>
      <c r="AE75" s="11"/>
      <c r="AF75" s="11"/>
      <c r="AH75" s="11"/>
      <c r="AI75" s="11"/>
      <c r="AJ75" s="11">
        <v>10000.0</v>
      </c>
      <c r="AK75" s="11"/>
      <c r="AL75" s="11"/>
      <c r="AM75" s="11"/>
      <c r="AN75" s="11"/>
      <c r="AO75" s="11"/>
      <c r="AP75" s="11"/>
      <c r="AQ75" s="11"/>
      <c r="AR75" s="12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</row>
    <row r="76" ht="15.75" customHeight="1">
      <c r="A76" s="8">
        <v>6550.0</v>
      </c>
      <c r="B76" s="9" t="s">
        <v>111</v>
      </c>
      <c r="C76" s="4">
        <f t="shared" si="10"/>
        <v>56600</v>
      </c>
      <c r="D76" s="11">
        <v>1500.0</v>
      </c>
      <c r="E76" s="11"/>
      <c r="F76" s="11"/>
      <c r="G76" s="11"/>
      <c r="H76" s="11"/>
      <c r="I76" s="11">
        <v>20000.0</v>
      </c>
      <c r="J76" s="11"/>
      <c r="K76" s="11">
        <v>10000.0</v>
      </c>
      <c r="L76" s="11"/>
      <c r="M76" s="11"/>
      <c r="N76" s="11"/>
      <c r="O76" s="11"/>
      <c r="P76" s="11"/>
      <c r="Q76" s="11"/>
      <c r="R76" s="11"/>
      <c r="S76" s="11"/>
      <c r="T76" s="11">
        <v>600.0</v>
      </c>
      <c r="U76" s="11">
        <v>1000.0</v>
      </c>
      <c r="V76" s="11"/>
      <c r="W76" s="11">
        <v>5000.0</v>
      </c>
      <c r="X76" s="11"/>
      <c r="Y76" s="11">
        <v>4000.0</v>
      </c>
      <c r="Z76" s="11"/>
      <c r="AA76" s="11">
        <v>10000.0</v>
      </c>
      <c r="AB76" s="11">
        <v>1000.0</v>
      </c>
      <c r="AC76" s="11"/>
      <c r="AD76" s="11">
        <v>2000.0</v>
      </c>
      <c r="AE76" s="11"/>
      <c r="AF76" s="11">
        <v>1000.0</v>
      </c>
      <c r="AH76" s="11"/>
      <c r="AI76" s="11"/>
      <c r="AJ76" s="11"/>
      <c r="AK76" s="11"/>
      <c r="AL76" s="11"/>
      <c r="AM76" s="11">
        <v>500.0</v>
      </c>
      <c r="AN76" s="11"/>
      <c r="AO76" s="11"/>
      <c r="AP76" s="11"/>
      <c r="AQ76" s="11"/>
      <c r="AR76" s="12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</row>
    <row r="77" ht="15.75" customHeight="1">
      <c r="A77" s="8">
        <v>6570.0</v>
      </c>
      <c r="B77" s="9" t="s">
        <v>112</v>
      </c>
      <c r="C77" s="4">
        <f t="shared" si="10"/>
        <v>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2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</row>
    <row r="78" ht="15.75" customHeight="1">
      <c r="A78" s="8" t="s">
        <v>113</v>
      </c>
      <c r="B78" s="9" t="s">
        <v>114</v>
      </c>
      <c r="C78" s="4">
        <f t="shared" si="10"/>
        <v>1528000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>
        <v>18000.0</v>
      </c>
      <c r="AB78" s="11"/>
      <c r="AC78" s="11"/>
      <c r="AD78" s="11"/>
      <c r="AE78" s="11"/>
      <c r="AF78" s="11"/>
      <c r="AH78" s="11"/>
      <c r="AI78" s="11"/>
      <c r="AJ78" s="11">
        <v>1450000.0</v>
      </c>
      <c r="AK78" s="11"/>
      <c r="AL78" s="11"/>
      <c r="AM78" s="11"/>
      <c r="AN78" s="11"/>
      <c r="AO78" s="11"/>
      <c r="AP78" s="11"/>
      <c r="AQ78" s="11">
        <v>60000.0</v>
      </c>
      <c r="AR78" s="12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</row>
    <row r="79" ht="15.75" customHeight="1">
      <c r="A79" s="8">
        <v>6620.0</v>
      </c>
      <c r="B79" s="9" t="s">
        <v>115</v>
      </c>
      <c r="C79" s="4">
        <f t="shared" si="10"/>
        <v>56700</v>
      </c>
      <c r="D79" s="11">
        <v>1000.0</v>
      </c>
      <c r="E79" s="11"/>
      <c r="F79" s="11"/>
      <c r="G79" s="11"/>
      <c r="H79" s="11"/>
      <c r="I79" s="11">
        <v>12000.0</v>
      </c>
      <c r="J79" s="11"/>
      <c r="K79" s="11">
        <v>7000.0</v>
      </c>
      <c r="L79" s="11">
        <v>1500.0</v>
      </c>
      <c r="M79" s="11"/>
      <c r="N79" s="11"/>
      <c r="O79" s="11"/>
      <c r="P79" s="11"/>
      <c r="Q79" s="11"/>
      <c r="R79" s="11"/>
      <c r="S79" s="11"/>
      <c r="T79" s="11">
        <v>200.0</v>
      </c>
      <c r="U79" s="11"/>
      <c r="V79" s="11"/>
      <c r="W79" s="11"/>
      <c r="X79" s="11"/>
      <c r="Y79" s="11">
        <v>3000.0</v>
      </c>
      <c r="Z79" s="11"/>
      <c r="AA79" s="11"/>
      <c r="AB79" s="11"/>
      <c r="AC79" s="11"/>
      <c r="AD79" s="11"/>
      <c r="AE79" s="11"/>
      <c r="AF79" s="11">
        <v>2000.0</v>
      </c>
      <c r="AH79" s="11"/>
      <c r="AI79" s="11"/>
      <c r="AJ79" s="11">
        <v>30000.0</v>
      </c>
      <c r="AK79" s="11"/>
      <c r="AL79" s="11"/>
      <c r="AM79" s="11"/>
      <c r="AN79" s="11"/>
      <c r="AO79" s="11"/>
      <c r="AP79" s="11"/>
      <c r="AQ79" s="11"/>
      <c r="AR79" s="12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</row>
    <row r="80" ht="15.75" customHeight="1">
      <c r="A80" s="8">
        <v>6700.0</v>
      </c>
      <c r="B80" s="9" t="s">
        <v>116</v>
      </c>
      <c r="C80" s="4">
        <f t="shared" si="10"/>
        <v>70000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3">
        <v>70000.0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2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</row>
    <row r="81" ht="15.75" customHeight="1">
      <c r="A81" s="8">
        <v>6712.0</v>
      </c>
      <c r="B81" s="9" t="s">
        <v>117</v>
      </c>
      <c r="C81" s="4">
        <f t="shared" si="10"/>
        <v>550200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3">
        <v>550000.0</v>
      </c>
      <c r="R81" s="11"/>
      <c r="S81" s="11"/>
      <c r="T81" s="11"/>
      <c r="U81" s="11"/>
      <c r="V81" s="11"/>
      <c r="W81" s="11"/>
      <c r="X81" s="11"/>
      <c r="Y81" s="11">
        <v>200.0</v>
      </c>
      <c r="Z81" s="11"/>
      <c r="AA81" s="11"/>
      <c r="AB81" s="11"/>
      <c r="AC81" s="11"/>
      <c r="AD81" s="11"/>
      <c r="AE81" s="11"/>
      <c r="AF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2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</row>
    <row r="82" ht="15.75" customHeight="1">
      <c r="A82" s="8">
        <v>6730.0</v>
      </c>
      <c r="B82" s="9" t="s">
        <v>118</v>
      </c>
      <c r="C82" s="4">
        <f t="shared" si="10"/>
        <v>160500</v>
      </c>
      <c r="D82" s="11">
        <v>2500.0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>
        <v>140000.0</v>
      </c>
      <c r="X82" s="11"/>
      <c r="Y82" s="11"/>
      <c r="Z82" s="11"/>
      <c r="AA82" s="11"/>
      <c r="AB82" s="11"/>
      <c r="AC82" s="11"/>
      <c r="AD82" s="11"/>
      <c r="AE82" s="11"/>
      <c r="AF82" s="11"/>
      <c r="AH82" s="11"/>
      <c r="AI82" s="11"/>
      <c r="AJ82" s="11"/>
      <c r="AK82" s="11"/>
      <c r="AL82" s="11"/>
      <c r="AM82" s="11"/>
      <c r="AN82" s="11"/>
      <c r="AO82" s="11">
        <v>18000.0</v>
      </c>
      <c r="AP82" s="11"/>
      <c r="AQ82" s="11"/>
      <c r="AR82" s="12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</row>
    <row r="83" ht="15.75" customHeight="1">
      <c r="A83" s="8">
        <v>6790.0</v>
      </c>
      <c r="B83" s="9" t="s">
        <v>119</v>
      </c>
      <c r="C83" s="4">
        <f t="shared" si="10"/>
        <v>6000</v>
      </c>
      <c r="D83" s="11"/>
      <c r="E83" s="11"/>
      <c r="F83" s="11"/>
      <c r="G83" s="11"/>
      <c r="H83" s="11">
        <v>6000.0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2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</row>
    <row r="84" ht="15.75" customHeight="1">
      <c r="A84" s="8">
        <v>6800.0</v>
      </c>
      <c r="B84" s="9" t="s">
        <v>120</v>
      </c>
      <c r="C84" s="4">
        <f t="shared" si="10"/>
        <v>7800</v>
      </c>
      <c r="D84" s="11"/>
      <c r="E84" s="11"/>
      <c r="F84" s="11"/>
      <c r="G84" s="11"/>
      <c r="H84" s="11"/>
      <c r="I84" s="11"/>
      <c r="J84" s="11"/>
      <c r="K84" s="11">
        <v>4000.0</v>
      </c>
      <c r="L84" s="11">
        <v>300.0</v>
      </c>
      <c r="M84" s="11"/>
      <c r="N84" s="11"/>
      <c r="O84" s="11"/>
      <c r="P84" s="11">
        <v>500.0</v>
      </c>
      <c r="Q84" s="13">
        <v>1000.0</v>
      </c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>
        <v>2000.0</v>
      </c>
      <c r="AD84" s="11"/>
      <c r="AE84" s="11"/>
      <c r="AF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2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</row>
    <row r="85" ht="15.75" customHeight="1">
      <c r="A85" s="8">
        <v>6810.0</v>
      </c>
      <c r="B85" s="9" t="s">
        <v>121</v>
      </c>
      <c r="C85" s="4">
        <f t="shared" si="10"/>
        <v>9085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>
        <v>1000.0</v>
      </c>
      <c r="Q85" s="13">
        <v>8000.0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H85" s="11"/>
      <c r="AI85" s="11"/>
      <c r="AJ85" s="11"/>
      <c r="AK85" s="11">
        <v>85.0</v>
      </c>
      <c r="AL85" s="11"/>
      <c r="AM85" s="11"/>
      <c r="AN85" s="11"/>
      <c r="AO85" s="11"/>
      <c r="AP85" s="11"/>
      <c r="AQ85" s="11"/>
      <c r="AR85" s="12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</row>
    <row r="86" ht="15.75" customHeight="1">
      <c r="A86" s="8">
        <v>6811.0</v>
      </c>
      <c r="B86" s="9" t="s">
        <v>122</v>
      </c>
      <c r="C86" s="4">
        <f t="shared" si="10"/>
        <v>66638.25</v>
      </c>
      <c r="D86" s="11"/>
      <c r="E86" s="11"/>
      <c r="F86" s="11"/>
      <c r="G86" s="11"/>
      <c r="H86" s="11"/>
      <c r="I86" s="11"/>
      <c r="J86" s="11"/>
      <c r="K86" s="11">
        <v>4000.0</v>
      </c>
      <c r="L86" s="11"/>
      <c r="M86" s="11">
        <v>1000.0</v>
      </c>
      <c r="N86" s="11">
        <v>400.0</v>
      </c>
      <c r="O86" s="11"/>
      <c r="P86" s="11">
        <v>1500.0</v>
      </c>
      <c r="Q86" s="13">
        <v>50000.0</v>
      </c>
      <c r="R86" s="11"/>
      <c r="S86" s="11">
        <v>200.0</v>
      </c>
      <c r="T86" s="11"/>
      <c r="U86" s="11"/>
      <c r="V86" s="11"/>
      <c r="W86" s="11"/>
      <c r="X86" s="11"/>
      <c r="Y86" s="11">
        <v>600.0</v>
      </c>
      <c r="Z86" s="11"/>
      <c r="AA86" s="11"/>
      <c r="AB86" s="11"/>
      <c r="AC86" s="11"/>
      <c r="AD86" s="11"/>
      <c r="AE86" s="11">
        <v>1500.0</v>
      </c>
      <c r="AF86" s="11"/>
      <c r="AH86" s="11"/>
      <c r="AI86" s="11"/>
      <c r="AJ86" s="11"/>
      <c r="AK86" s="11">
        <v>136.25</v>
      </c>
      <c r="AL86" s="11"/>
      <c r="AM86" s="11"/>
      <c r="AN86" s="11"/>
      <c r="AO86" s="11"/>
      <c r="AP86" s="11"/>
      <c r="AQ86" s="11"/>
      <c r="AR86" s="12">
        <v>7302.0</v>
      </c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</row>
    <row r="87" ht="15.75" customHeight="1">
      <c r="A87" s="8">
        <v>6820.0</v>
      </c>
      <c r="B87" s="9" t="s">
        <v>123</v>
      </c>
      <c r="C87" s="4">
        <f t="shared" si="10"/>
        <v>112300</v>
      </c>
      <c r="D87" s="11">
        <v>3000.0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>
        <v>1000.0</v>
      </c>
      <c r="V87" s="11"/>
      <c r="W87" s="11">
        <v>102000.0</v>
      </c>
      <c r="X87" s="11"/>
      <c r="Y87" s="11"/>
      <c r="Z87" s="13">
        <v>300.0</v>
      </c>
      <c r="AA87" s="11"/>
      <c r="AB87" s="11"/>
      <c r="AC87" s="11">
        <v>1000.0</v>
      </c>
      <c r="AD87" s="11"/>
      <c r="AE87" s="11">
        <v>3000.0</v>
      </c>
      <c r="AF87" s="11"/>
      <c r="AH87" s="11"/>
      <c r="AI87" s="11"/>
      <c r="AJ87" s="11"/>
      <c r="AK87" s="11">
        <v>2000.0</v>
      </c>
      <c r="AL87" s="11"/>
      <c r="AM87" s="11"/>
      <c r="AN87" s="11"/>
      <c r="AO87" s="11"/>
      <c r="AP87" s="11"/>
      <c r="AQ87" s="11"/>
      <c r="AR87" s="12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</row>
    <row r="88" ht="15.75" customHeight="1">
      <c r="A88" s="8">
        <v>6840.0</v>
      </c>
      <c r="B88" s="9" t="s">
        <v>124</v>
      </c>
      <c r="C88" s="4">
        <f t="shared" si="10"/>
        <v>1000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H88" s="11"/>
      <c r="AI88" s="11"/>
      <c r="AJ88" s="11"/>
      <c r="AK88" s="11">
        <v>1000.0</v>
      </c>
      <c r="AL88" s="11"/>
      <c r="AM88" s="11"/>
      <c r="AN88" s="11"/>
      <c r="AO88" s="11"/>
      <c r="AP88" s="11"/>
      <c r="AQ88" s="11"/>
      <c r="AR88" s="12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</row>
    <row r="89" ht="15.75" customHeight="1">
      <c r="A89" s="8">
        <v>6860.0</v>
      </c>
      <c r="B89" s="9" t="s">
        <v>125</v>
      </c>
      <c r="C89" s="4">
        <f t="shared" si="10"/>
        <v>85000</v>
      </c>
      <c r="D89" s="11">
        <v>1000.0</v>
      </c>
      <c r="E89" s="11"/>
      <c r="F89" s="11"/>
      <c r="G89" s="11"/>
      <c r="H89" s="11"/>
      <c r="I89" s="11"/>
      <c r="J89" s="11"/>
      <c r="K89" s="11"/>
      <c r="L89" s="11"/>
      <c r="M89" s="11">
        <v>25000.0</v>
      </c>
      <c r="N89" s="11"/>
      <c r="O89" s="11"/>
      <c r="P89" s="11">
        <v>2500.0</v>
      </c>
      <c r="Q89" s="11"/>
      <c r="R89" s="11"/>
      <c r="S89" s="11">
        <v>2000.0</v>
      </c>
      <c r="T89" s="11">
        <v>2000.0</v>
      </c>
      <c r="U89" s="11"/>
      <c r="V89" s="11"/>
      <c r="W89" s="11"/>
      <c r="X89" s="11"/>
      <c r="Y89" s="11">
        <v>24000.0</v>
      </c>
      <c r="Z89" s="11"/>
      <c r="AA89" s="11"/>
      <c r="AB89" s="11"/>
      <c r="AC89" s="11"/>
      <c r="AD89" s="11">
        <v>3000.0</v>
      </c>
      <c r="AE89" s="11"/>
      <c r="AF89" s="11"/>
      <c r="AH89" s="11"/>
      <c r="AI89" s="11"/>
      <c r="AJ89" s="11"/>
      <c r="AK89" s="11">
        <v>7000.0</v>
      </c>
      <c r="AL89" s="11"/>
      <c r="AM89" s="11">
        <v>3000.0</v>
      </c>
      <c r="AN89" s="11">
        <v>10000.0</v>
      </c>
      <c r="AO89" s="11"/>
      <c r="AP89" s="11"/>
      <c r="AQ89" s="11"/>
      <c r="AR89" s="12">
        <v>5500.0</v>
      </c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</row>
    <row r="90" ht="15.75" customHeight="1">
      <c r="A90" s="8">
        <v>6900.0</v>
      </c>
      <c r="B90" s="9" t="s">
        <v>126</v>
      </c>
      <c r="C90" s="4">
        <f t="shared" si="10"/>
        <v>4000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3">
        <v>4000.0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2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</row>
    <row r="91" ht="15.75" customHeight="1">
      <c r="A91" s="8">
        <v>6940.0</v>
      </c>
      <c r="B91" s="9" t="s">
        <v>127</v>
      </c>
      <c r="C91" s="4">
        <f t="shared" si="10"/>
        <v>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2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</row>
    <row r="92" ht="15.75" customHeight="1">
      <c r="A92" s="8">
        <v>7100.0</v>
      </c>
      <c r="B92" s="9" t="s">
        <v>128</v>
      </c>
      <c r="C92" s="4">
        <f t="shared" si="10"/>
        <v>53700</v>
      </c>
      <c r="D92" s="11"/>
      <c r="E92" s="11"/>
      <c r="F92" s="11"/>
      <c r="G92" s="11"/>
      <c r="H92" s="11"/>
      <c r="I92" s="11">
        <v>5000.0</v>
      </c>
      <c r="J92" s="11">
        <v>20000.0</v>
      </c>
      <c r="K92" s="11"/>
      <c r="L92" s="11"/>
      <c r="M92" s="11"/>
      <c r="N92" s="11"/>
      <c r="O92" s="11">
        <v>5000.0</v>
      </c>
      <c r="P92" s="11"/>
      <c r="Q92" s="11"/>
      <c r="R92" s="11"/>
      <c r="S92" s="11"/>
      <c r="T92" s="11"/>
      <c r="U92" s="11"/>
      <c r="V92" s="11"/>
      <c r="W92" s="11"/>
      <c r="X92" s="11"/>
      <c r="Y92" s="11">
        <v>9000.0</v>
      </c>
      <c r="Z92" s="11"/>
      <c r="AA92" s="11"/>
      <c r="AB92" s="11">
        <v>10000.0</v>
      </c>
      <c r="AC92" s="11"/>
      <c r="AD92" s="11"/>
      <c r="AE92" s="11"/>
      <c r="AF92" s="11">
        <v>700.0</v>
      </c>
      <c r="AH92" s="11"/>
      <c r="AI92" s="11"/>
      <c r="AJ92" s="11"/>
      <c r="AK92" s="11"/>
      <c r="AL92" s="11">
        <v>4000.0</v>
      </c>
      <c r="AM92" s="11"/>
      <c r="AN92" s="11"/>
      <c r="AO92" s="11"/>
      <c r="AP92" s="11"/>
      <c r="AQ92" s="11"/>
      <c r="AR92" s="12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</row>
    <row r="93" ht="15.75" customHeight="1">
      <c r="A93" s="8">
        <v>7101.0</v>
      </c>
      <c r="B93" s="9" t="s">
        <v>129</v>
      </c>
      <c r="C93" s="4">
        <f t="shared" si="10"/>
        <v>500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>
        <v>500.0</v>
      </c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2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</row>
    <row r="94" ht="15.75" customHeight="1">
      <c r="A94" s="8">
        <v>7110.0</v>
      </c>
      <c r="B94" s="9" t="s">
        <v>130</v>
      </c>
      <c r="C94" s="4">
        <f t="shared" si="10"/>
        <v>2000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>
        <v>2000.0</v>
      </c>
      <c r="AC94" s="11"/>
      <c r="AD94" s="11"/>
      <c r="AE94" s="11"/>
      <c r="AF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2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</row>
    <row r="95" ht="15.75" customHeight="1">
      <c r="A95" s="8">
        <v>7140.0</v>
      </c>
      <c r="B95" s="9" t="s">
        <v>131</v>
      </c>
      <c r="C95" s="4">
        <f t="shared" si="10"/>
        <v>85000</v>
      </c>
      <c r="D95" s="11"/>
      <c r="E95" s="11"/>
      <c r="F95" s="11"/>
      <c r="G95" s="11"/>
      <c r="H95" s="11"/>
      <c r="I95" s="11">
        <v>3000.0</v>
      </c>
      <c r="J95" s="11"/>
      <c r="K95" s="11"/>
      <c r="L95" s="11"/>
      <c r="M95" s="11"/>
      <c r="N95" s="11"/>
      <c r="O95" s="11"/>
      <c r="P95" s="11"/>
      <c r="Q95" s="11"/>
      <c r="R95" s="11">
        <v>80000.0</v>
      </c>
      <c r="S95" s="11"/>
      <c r="T95" s="11"/>
      <c r="U95" s="11"/>
      <c r="V95" s="11"/>
      <c r="W95" s="11"/>
      <c r="X95" s="11"/>
      <c r="Y95" s="11"/>
      <c r="Z95" s="13">
        <v>2000.0</v>
      </c>
      <c r="AA95" s="11"/>
      <c r="AB95" s="11"/>
      <c r="AC95" s="11"/>
      <c r="AD95" s="11"/>
      <c r="AE95" s="11"/>
      <c r="AF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2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</row>
    <row r="96" ht="15.75" customHeight="1">
      <c r="A96" s="8">
        <v>7150.0</v>
      </c>
      <c r="B96" s="9" t="s">
        <v>132</v>
      </c>
      <c r="C96" s="4">
        <f t="shared" si="10"/>
        <v>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2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</row>
    <row r="97" ht="15.75" customHeight="1">
      <c r="A97" s="8">
        <v>7300.0</v>
      </c>
      <c r="B97" s="9" t="s">
        <v>133</v>
      </c>
      <c r="C97" s="4">
        <f t="shared" si="10"/>
        <v>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2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</row>
    <row r="98" ht="15.75" customHeight="1">
      <c r="A98" s="8">
        <v>7320.0</v>
      </c>
      <c r="B98" s="9" t="s">
        <v>134</v>
      </c>
      <c r="C98" s="4">
        <f t="shared" si="10"/>
        <v>43100</v>
      </c>
      <c r="D98" s="11">
        <v>500.0</v>
      </c>
      <c r="E98" s="11"/>
      <c r="F98" s="11"/>
      <c r="G98" s="11">
        <v>1000.0</v>
      </c>
      <c r="H98" s="11">
        <v>2000.0</v>
      </c>
      <c r="I98" s="11"/>
      <c r="J98" s="11"/>
      <c r="K98" s="11">
        <v>4000.0</v>
      </c>
      <c r="L98" s="11"/>
      <c r="M98" s="11"/>
      <c r="N98" s="11"/>
      <c r="O98" s="11">
        <v>1500.0</v>
      </c>
      <c r="P98" s="11">
        <v>10000.0</v>
      </c>
      <c r="Q98" s="13">
        <v>10000.0</v>
      </c>
      <c r="R98" s="11"/>
      <c r="S98" s="11"/>
      <c r="T98" s="11"/>
      <c r="U98" s="11">
        <v>3000.0</v>
      </c>
      <c r="V98" s="11"/>
      <c r="W98" s="11"/>
      <c r="X98" s="11">
        <v>3000.0</v>
      </c>
      <c r="Y98" s="11"/>
      <c r="Z98" s="11"/>
      <c r="AA98" s="11"/>
      <c r="AB98" s="11"/>
      <c r="AC98" s="11"/>
      <c r="AD98" s="11">
        <v>4000.0</v>
      </c>
      <c r="AE98" s="11">
        <v>1000.0</v>
      </c>
      <c r="AF98" s="11"/>
      <c r="AH98" s="11">
        <v>500.0</v>
      </c>
      <c r="AI98" s="11"/>
      <c r="AJ98" s="11"/>
      <c r="AK98" s="11"/>
      <c r="AL98" s="11">
        <v>1000.0</v>
      </c>
      <c r="AM98" s="11">
        <v>600.0</v>
      </c>
      <c r="AN98" s="11"/>
      <c r="AO98" s="11">
        <v>1000.0</v>
      </c>
      <c r="AP98" s="11"/>
      <c r="AQ98" s="11"/>
      <c r="AR98" s="12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</row>
    <row r="99" ht="15.75" customHeight="1">
      <c r="A99" s="8">
        <v>7350.0</v>
      </c>
      <c r="B99" s="9" t="s">
        <v>135</v>
      </c>
      <c r="C99" s="4">
        <f t="shared" si="10"/>
        <v>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2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</row>
    <row r="100" ht="15.75" customHeight="1">
      <c r="A100" s="8">
        <v>7400.0</v>
      </c>
      <c r="B100" s="9" t="s">
        <v>136</v>
      </c>
      <c r="C100" s="4">
        <f t="shared" si="10"/>
        <v>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2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</row>
    <row r="101" ht="15.75" customHeight="1">
      <c r="A101" s="8">
        <v>7410.0</v>
      </c>
      <c r="B101" s="9" t="s">
        <v>90</v>
      </c>
      <c r="C101" s="4">
        <f t="shared" si="10"/>
        <v>8800</v>
      </c>
      <c r="D101" s="11"/>
      <c r="E101" s="11"/>
      <c r="F101" s="11"/>
      <c r="G101" s="11"/>
      <c r="H101" s="11"/>
      <c r="I101" s="11">
        <v>6000.0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>
        <v>2800.0</v>
      </c>
      <c r="AD101" s="11"/>
      <c r="AE101" s="11"/>
      <c r="AF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2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</row>
    <row r="102" ht="15.75" customHeight="1">
      <c r="A102" s="8">
        <v>7420.0</v>
      </c>
      <c r="B102" s="9" t="s">
        <v>137</v>
      </c>
      <c r="C102" s="4">
        <f t="shared" si="10"/>
        <v>3100</v>
      </c>
      <c r="D102" s="11">
        <v>500.0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>
        <v>1000.0</v>
      </c>
      <c r="V102" s="11"/>
      <c r="W102" s="11"/>
      <c r="X102" s="11"/>
      <c r="Y102" s="11"/>
      <c r="Z102" s="11"/>
      <c r="AA102" s="11"/>
      <c r="AB102" s="11"/>
      <c r="AC102" s="11">
        <v>600.0</v>
      </c>
      <c r="AD102" s="11"/>
      <c r="AE102" s="11">
        <v>1000.0</v>
      </c>
      <c r="AF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2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</row>
    <row r="103" ht="15.75" customHeight="1">
      <c r="A103" s="8">
        <v>7430.0</v>
      </c>
      <c r="B103" s="9" t="s">
        <v>138</v>
      </c>
      <c r="C103" s="4">
        <f t="shared" si="10"/>
        <v>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2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</row>
    <row r="104" ht="15.75" customHeight="1">
      <c r="A104" s="8">
        <v>7500.0</v>
      </c>
      <c r="B104" s="9" t="s">
        <v>139</v>
      </c>
      <c r="C104" s="4">
        <f t="shared" si="10"/>
        <v>108574</v>
      </c>
      <c r="D104" s="11"/>
      <c r="E104" s="11"/>
      <c r="F104" s="11"/>
      <c r="G104" s="11"/>
      <c r="H104" s="11"/>
      <c r="I104" s="11"/>
      <c r="J104" s="11"/>
      <c r="K104" s="11">
        <v>5000.0</v>
      </c>
      <c r="L104" s="11"/>
      <c r="N104" s="11"/>
      <c r="O104" s="11"/>
      <c r="P104" s="11"/>
      <c r="Q104" s="13">
        <v>21574.0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1">
        <v>12000.0</v>
      </c>
      <c r="AB104" s="11"/>
      <c r="AC104" s="11"/>
      <c r="AD104" s="11"/>
      <c r="AE104" s="11"/>
      <c r="AF104" s="11"/>
      <c r="AH104" s="11"/>
      <c r="AI104" s="11"/>
      <c r="AJ104" s="11">
        <v>70000.0</v>
      </c>
      <c r="AK104" s="11"/>
      <c r="AL104" s="11"/>
      <c r="AM104" s="11"/>
      <c r="AN104" s="11"/>
      <c r="AO104" s="11"/>
      <c r="AP104" s="11"/>
      <c r="AQ104" s="11"/>
      <c r="AR104" s="12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</row>
    <row r="105" ht="15.75" customHeight="1">
      <c r="A105" s="8">
        <v>7510.0</v>
      </c>
      <c r="B105" s="9" t="s">
        <v>140</v>
      </c>
      <c r="C105" s="4">
        <f t="shared" si="10"/>
        <v>113480</v>
      </c>
      <c r="D105" s="11"/>
      <c r="E105" s="11"/>
      <c r="F105" s="11"/>
      <c r="G105" s="11"/>
      <c r="H105" s="11">
        <v>3080.0</v>
      </c>
      <c r="I105" s="11"/>
      <c r="J105" s="11"/>
      <c r="K105" s="11"/>
      <c r="L105" s="11"/>
      <c r="M105" s="11">
        <v>110000.0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3">
        <v>400.0</v>
      </c>
      <c r="AA105" s="11"/>
      <c r="AB105" s="11"/>
      <c r="AC105" s="11"/>
      <c r="AD105" s="11"/>
      <c r="AE105" s="11"/>
      <c r="AF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2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</row>
    <row r="106" ht="15.75" customHeight="1">
      <c r="A106" s="8">
        <v>7700.0</v>
      </c>
      <c r="B106" s="9" t="s">
        <v>141</v>
      </c>
      <c r="C106" s="4">
        <f t="shared" si="10"/>
        <v>96750</v>
      </c>
      <c r="D106" s="11">
        <v>2000.0</v>
      </c>
      <c r="E106" s="11">
        <v>1800.0</v>
      </c>
      <c r="F106" s="11"/>
      <c r="G106" s="11"/>
      <c r="H106" s="11"/>
      <c r="I106" s="11">
        <v>2500.0</v>
      </c>
      <c r="J106" s="11">
        <v>5000.0</v>
      </c>
      <c r="K106" s="11">
        <v>4000.0</v>
      </c>
      <c r="L106" s="11"/>
      <c r="M106" s="11"/>
      <c r="N106" s="11">
        <v>7000.0</v>
      </c>
      <c r="O106" s="11">
        <v>3000.0</v>
      </c>
      <c r="P106" s="11">
        <v>5000.0</v>
      </c>
      <c r="Q106" s="13">
        <v>20000.0</v>
      </c>
      <c r="R106" s="11"/>
      <c r="S106" s="11">
        <v>1000.0</v>
      </c>
      <c r="T106" s="11">
        <v>500.0</v>
      </c>
      <c r="U106" s="11"/>
      <c r="V106" s="11">
        <v>600.0</v>
      </c>
      <c r="W106" s="11"/>
      <c r="X106" s="11">
        <v>1000.0</v>
      </c>
      <c r="Y106" s="11">
        <v>5000.0</v>
      </c>
      <c r="Z106" s="13">
        <v>600.0</v>
      </c>
      <c r="AA106" s="11"/>
      <c r="AB106" s="11">
        <v>1000.0</v>
      </c>
      <c r="AC106" s="11">
        <v>3000.0</v>
      </c>
      <c r="AD106" s="11"/>
      <c r="AE106" s="11">
        <v>21000.0</v>
      </c>
      <c r="AF106" s="11"/>
      <c r="AG106" s="16">
        <v>500.0</v>
      </c>
      <c r="AH106" s="11">
        <v>2000.0</v>
      </c>
      <c r="AI106" s="11"/>
      <c r="AJ106" s="11">
        <v>2000.0</v>
      </c>
      <c r="AK106" s="11"/>
      <c r="AL106" s="11"/>
      <c r="AM106" s="11">
        <v>500.0</v>
      </c>
      <c r="AN106" s="11"/>
      <c r="AO106" s="11">
        <v>3000.0</v>
      </c>
      <c r="AP106" s="11">
        <v>750.0</v>
      </c>
      <c r="AQ106" s="11"/>
      <c r="AR106" s="12">
        <v>4000.0</v>
      </c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</row>
    <row r="107" ht="15.75" customHeight="1">
      <c r="A107" s="8">
        <v>7740.0</v>
      </c>
      <c r="B107" s="9" t="s">
        <v>142</v>
      </c>
      <c r="C107" s="4">
        <f t="shared" si="10"/>
        <v>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52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2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</row>
    <row r="108" ht="15.75" customHeight="1">
      <c r="A108" s="8">
        <v>7750.0</v>
      </c>
      <c r="B108" s="9" t="s">
        <v>143</v>
      </c>
      <c r="C108" s="4">
        <f t="shared" si="10"/>
        <v>1000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>
        <v>1000.0</v>
      </c>
      <c r="AB108" s="11"/>
      <c r="AC108" s="11"/>
      <c r="AD108" s="11"/>
      <c r="AE108" s="11"/>
      <c r="AF108" s="11"/>
      <c r="AG108" s="52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2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</row>
    <row r="109" ht="15.75" customHeight="1">
      <c r="A109" s="8">
        <v>7770.0</v>
      </c>
      <c r="B109" s="9" t="s">
        <v>144</v>
      </c>
      <c r="C109" s="4">
        <f t="shared" si="10"/>
        <v>51300</v>
      </c>
      <c r="D109" s="11"/>
      <c r="E109" s="11"/>
      <c r="F109" s="11"/>
      <c r="G109" s="11"/>
      <c r="H109" s="11"/>
      <c r="I109" s="11">
        <v>900.0</v>
      </c>
      <c r="J109" s="11"/>
      <c r="K109" s="11"/>
      <c r="L109" s="11"/>
      <c r="M109" s="11"/>
      <c r="N109" s="11"/>
      <c r="O109" s="11"/>
      <c r="P109" s="11">
        <v>1000.0</v>
      </c>
      <c r="Q109" s="13">
        <v>8000.0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1">
        <v>39000.0</v>
      </c>
      <c r="AB109" s="11">
        <v>1500.0</v>
      </c>
      <c r="AC109" s="11"/>
      <c r="AD109" s="11"/>
      <c r="AE109" s="11"/>
      <c r="AF109" s="11">
        <v>400.0</v>
      </c>
      <c r="AG109" s="52"/>
      <c r="AH109" s="11"/>
      <c r="AI109" s="11"/>
      <c r="AJ109" s="11"/>
      <c r="AK109" s="11"/>
      <c r="AL109" s="11"/>
      <c r="AM109" s="11"/>
      <c r="AN109" s="11"/>
      <c r="AO109" s="11">
        <v>500.0</v>
      </c>
      <c r="AP109" s="11"/>
      <c r="AQ109" s="11"/>
      <c r="AR109" s="12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</row>
    <row r="110" ht="15.75" customHeight="1">
      <c r="A110" s="8">
        <v>7790.0</v>
      </c>
      <c r="B110" s="9" t="s">
        <v>145</v>
      </c>
      <c r="C110" s="4">
        <f t="shared" si="10"/>
        <v>24500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>
        <v>20000.0</v>
      </c>
      <c r="N110" s="11"/>
      <c r="O110" s="11"/>
      <c r="P110" s="11">
        <v>1500.0</v>
      </c>
      <c r="Q110" s="11"/>
      <c r="R110" s="11"/>
      <c r="S110" s="11"/>
      <c r="T110" s="11"/>
      <c r="U110" s="11">
        <v>1000.0</v>
      </c>
      <c r="V110" s="11"/>
      <c r="W110" s="11"/>
      <c r="X110" s="11"/>
      <c r="Y110" s="11"/>
      <c r="Z110" s="11"/>
      <c r="AA110" s="11"/>
      <c r="AB110" s="11">
        <v>2000.0</v>
      </c>
      <c r="AC110" s="11"/>
      <c r="AD110" s="11"/>
      <c r="AE110" s="11"/>
      <c r="AF110" s="11"/>
      <c r="AG110" s="52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2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</row>
    <row r="111" ht="15.75" customHeight="1">
      <c r="A111" s="8">
        <v>7791.0</v>
      </c>
      <c r="B111" s="9" t="s">
        <v>146</v>
      </c>
      <c r="C111" s="4">
        <f t="shared" si="10"/>
        <v>30000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>
        <v>25000.0</v>
      </c>
      <c r="P111" s="11"/>
      <c r="Q111" s="13">
        <v>5000.0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52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2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</row>
    <row r="112" ht="15.75" customHeight="1">
      <c r="A112" s="8">
        <v>7830.0</v>
      </c>
      <c r="B112" s="9" t="s">
        <v>147</v>
      </c>
      <c r="C112" s="4">
        <f t="shared" si="10"/>
        <v>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52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2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</row>
    <row r="113" ht="15.75" customHeight="1">
      <c r="A113" s="8">
        <v>7831.0</v>
      </c>
      <c r="B113" s="9" t="s">
        <v>148</v>
      </c>
      <c r="C113" s="4">
        <f t="shared" si="10"/>
        <v>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52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2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</row>
    <row r="114" ht="15.75" customHeight="1">
      <c r="A114" s="53" t="s">
        <v>149</v>
      </c>
      <c r="B114" s="54"/>
      <c r="C114" s="55">
        <f t="shared" si="10"/>
        <v>8109007.25</v>
      </c>
      <c r="D114" s="19">
        <f t="shared" ref="D114:AR114" si="11">SUM(D50:D113)</f>
        <v>32000</v>
      </c>
      <c r="E114" s="19">
        <f t="shared" si="11"/>
        <v>156300</v>
      </c>
      <c r="F114" s="19">
        <f t="shared" si="11"/>
        <v>60000</v>
      </c>
      <c r="G114" s="19">
        <f t="shared" si="11"/>
        <v>24180</v>
      </c>
      <c r="H114" s="19">
        <f t="shared" si="11"/>
        <v>44880</v>
      </c>
      <c r="I114" s="19">
        <f t="shared" si="11"/>
        <v>130900</v>
      </c>
      <c r="J114" s="19">
        <f t="shared" si="11"/>
        <v>114000</v>
      </c>
      <c r="K114" s="19">
        <f t="shared" si="11"/>
        <v>75500</v>
      </c>
      <c r="L114" s="19">
        <f t="shared" si="11"/>
        <v>31200</v>
      </c>
      <c r="M114" s="19">
        <f t="shared" si="11"/>
        <v>911000</v>
      </c>
      <c r="N114" s="19">
        <f t="shared" si="11"/>
        <v>210900</v>
      </c>
      <c r="O114" s="19">
        <f t="shared" si="11"/>
        <v>71500</v>
      </c>
      <c r="P114" s="19">
        <f t="shared" si="11"/>
        <v>160500</v>
      </c>
      <c r="Q114" s="56">
        <f t="shared" si="11"/>
        <v>991574</v>
      </c>
      <c r="R114" s="19">
        <f t="shared" si="11"/>
        <v>604000</v>
      </c>
      <c r="S114" s="19">
        <f t="shared" si="11"/>
        <v>226000</v>
      </c>
      <c r="T114" s="19">
        <f t="shared" si="11"/>
        <v>7000</v>
      </c>
      <c r="U114" s="19">
        <f t="shared" si="11"/>
        <v>20000</v>
      </c>
      <c r="V114" s="19">
        <f t="shared" si="11"/>
        <v>1200</v>
      </c>
      <c r="W114" s="19">
        <f t="shared" si="11"/>
        <v>248500</v>
      </c>
      <c r="X114" s="19">
        <f t="shared" si="11"/>
        <v>23000</v>
      </c>
      <c r="Y114" s="19">
        <f t="shared" si="11"/>
        <v>291800</v>
      </c>
      <c r="Z114" s="19">
        <f t="shared" si="11"/>
        <v>3600</v>
      </c>
      <c r="AA114" s="19">
        <f t="shared" si="11"/>
        <v>180000</v>
      </c>
      <c r="AB114" s="19">
        <f t="shared" si="11"/>
        <v>76500</v>
      </c>
      <c r="AC114" s="19">
        <f t="shared" si="11"/>
        <v>88400</v>
      </c>
      <c r="AD114" s="19">
        <f t="shared" si="11"/>
        <v>53500</v>
      </c>
      <c r="AE114" s="19">
        <f t="shared" si="11"/>
        <v>125000</v>
      </c>
      <c r="AF114" s="19">
        <f t="shared" si="11"/>
        <v>109600</v>
      </c>
      <c r="AG114" s="57">
        <f t="shared" si="11"/>
        <v>16830</v>
      </c>
      <c r="AH114" s="19">
        <f t="shared" si="11"/>
        <v>52000</v>
      </c>
      <c r="AI114" s="19">
        <f t="shared" si="11"/>
        <v>0</v>
      </c>
      <c r="AJ114" s="19">
        <f t="shared" si="11"/>
        <v>1657000</v>
      </c>
      <c r="AK114" s="19">
        <f t="shared" si="11"/>
        <v>47286.25</v>
      </c>
      <c r="AL114" s="19">
        <f t="shared" si="11"/>
        <v>142500</v>
      </c>
      <c r="AM114" s="19">
        <f t="shared" si="11"/>
        <v>14400</v>
      </c>
      <c r="AN114" s="19">
        <f t="shared" si="11"/>
        <v>380000</v>
      </c>
      <c r="AO114" s="19">
        <f t="shared" si="11"/>
        <v>229155</v>
      </c>
      <c r="AP114" s="19">
        <f t="shared" si="11"/>
        <v>13400</v>
      </c>
      <c r="AQ114" s="19">
        <f t="shared" si="11"/>
        <v>60000</v>
      </c>
      <c r="AR114" s="36">
        <f t="shared" si="11"/>
        <v>423902</v>
      </c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</row>
    <row r="115" ht="15.75" customHeight="1">
      <c r="A115" s="8"/>
      <c r="B115" s="58"/>
      <c r="C115" s="12"/>
      <c r="D115" s="11"/>
      <c r="E115" s="11"/>
      <c r="F115" s="11"/>
      <c r="G115" s="11"/>
      <c r="H115" s="11"/>
      <c r="I115" s="11"/>
      <c r="J115" s="11"/>
      <c r="K115" s="11"/>
      <c r="L115" s="46"/>
      <c r="M115" s="11"/>
      <c r="N115" s="11"/>
      <c r="O115" s="11"/>
      <c r="P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59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2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</row>
    <row r="116" ht="15.75" customHeight="1">
      <c r="A116" s="60" t="s">
        <v>150</v>
      </c>
      <c r="B116" s="61"/>
      <c r="C116" s="48"/>
      <c r="D116" s="45"/>
      <c r="E116" s="45"/>
      <c r="F116" s="45"/>
      <c r="G116" s="45"/>
      <c r="H116" s="45"/>
      <c r="I116" s="45"/>
      <c r="J116" s="45"/>
      <c r="K116" s="45"/>
      <c r="L116" s="46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59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8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</row>
    <row r="117" ht="15.75" customHeight="1">
      <c r="B117" s="49"/>
      <c r="C117" s="12"/>
      <c r="D117" s="11"/>
      <c r="E117" s="11"/>
      <c r="F117" s="11"/>
      <c r="G117" s="11"/>
      <c r="H117" s="11"/>
      <c r="I117" s="11"/>
      <c r="J117" s="11"/>
      <c r="K117" s="11"/>
      <c r="L117" s="46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59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2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</row>
    <row r="118" ht="15.75" customHeight="1">
      <c r="A118" s="53" t="s">
        <v>151</v>
      </c>
      <c r="B118" s="62"/>
      <c r="C118" s="23">
        <f t="shared" ref="C118:C119" si="20">SUM(D118:AR118)</f>
        <v>9310778.438</v>
      </c>
      <c r="D118" s="20">
        <f t="shared" ref="D118:G118" si="12">D40+D114</f>
        <v>34000</v>
      </c>
      <c r="E118" s="20">
        <f t="shared" si="12"/>
        <v>171300</v>
      </c>
      <c r="F118" s="20">
        <f t="shared" si="12"/>
        <v>97000</v>
      </c>
      <c r="G118" s="20">
        <f t="shared" si="12"/>
        <v>32180</v>
      </c>
      <c r="H118" s="20">
        <f t="shared" ref="H118:L118" si="13">H114</f>
        <v>44880</v>
      </c>
      <c r="I118" s="20">
        <f t="shared" si="13"/>
        <v>130900</v>
      </c>
      <c r="J118" s="20">
        <f t="shared" si="13"/>
        <v>114000</v>
      </c>
      <c r="K118" s="20">
        <f t="shared" si="13"/>
        <v>75500</v>
      </c>
      <c r="L118" s="20">
        <f t="shared" si="13"/>
        <v>31200</v>
      </c>
      <c r="M118" s="20">
        <f t="shared" ref="M118:N118" si="14">M40+M114</f>
        <v>991000</v>
      </c>
      <c r="N118" s="20">
        <f t="shared" si="14"/>
        <v>220000</v>
      </c>
      <c r="O118" s="20">
        <f>O114</f>
        <v>71500</v>
      </c>
      <c r="P118" s="20">
        <f t="shared" ref="P118:S118" si="15">P40+P114</f>
        <v>247780</v>
      </c>
      <c r="Q118" s="20">
        <f t="shared" si="15"/>
        <v>1543083.988</v>
      </c>
      <c r="R118" s="20">
        <f t="shared" si="15"/>
        <v>750000</v>
      </c>
      <c r="S118" s="20">
        <f t="shared" si="15"/>
        <v>252014.8</v>
      </c>
      <c r="T118" s="20">
        <f>SUM(T114)</f>
        <v>7000</v>
      </c>
      <c r="U118" s="20">
        <f>U40+U114</f>
        <v>25000</v>
      </c>
      <c r="V118" s="20">
        <f t="shared" ref="V118:AA118" si="16">V114</f>
        <v>1200</v>
      </c>
      <c r="W118" s="20">
        <f t="shared" si="16"/>
        <v>248500</v>
      </c>
      <c r="X118" s="20">
        <f t="shared" si="16"/>
        <v>23000</v>
      </c>
      <c r="Y118" s="20">
        <f t="shared" si="16"/>
        <v>291800</v>
      </c>
      <c r="Z118" s="20">
        <f t="shared" si="16"/>
        <v>3600</v>
      </c>
      <c r="AA118" s="20">
        <f t="shared" si="16"/>
        <v>180000</v>
      </c>
      <c r="AB118" s="20">
        <f>AB40+AB114</f>
        <v>88366.4</v>
      </c>
      <c r="AC118" s="20">
        <f>AC114+AC40</f>
        <v>88400</v>
      </c>
      <c r="AD118" s="20">
        <f>AD40+AD114</f>
        <v>129500</v>
      </c>
      <c r="AE118" s="20">
        <f>AE114</f>
        <v>125000</v>
      </c>
      <c r="AF118" s="20">
        <f t="shared" ref="AF118:AG118" si="17">AF40+AF114</f>
        <v>116600</v>
      </c>
      <c r="AG118" s="57">
        <f t="shared" si="17"/>
        <v>16830</v>
      </c>
      <c r="AH118" s="20">
        <f t="shared" ref="AH118:AM118" si="18">AH114</f>
        <v>52000</v>
      </c>
      <c r="AI118" s="20">
        <f t="shared" si="18"/>
        <v>0</v>
      </c>
      <c r="AJ118" s="20">
        <f t="shared" si="18"/>
        <v>1657000</v>
      </c>
      <c r="AK118" s="20">
        <f t="shared" si="18"/>
        <v>47286.25</v>
      </c>
      <c r="AL118" s="20">
        <f t="shared" si="18"/>
        <v>142500</v>
      </c>
      <c r="AM118" s="20">
        <f t="shared" si="18"/>
        <v>14400</v>
      </c>
      <c r="AN118" s="20">
        <f>AN114+AN40</f>
        <v>385000</v>
      </c>
      <c r="AO118" s="20">
        <f t="shared" ref="AO118:AQ118" si="19">AO114</f>
        <v>229155</v>
      </c>
      <c r="AP118" s="20">
        <f t="shared" si="19"/>
        <v>13400</v>
      </c>
      <c r="AQ118" s="20">
        <f t="shared" si="19"/>
        <v>60000</v>
      </c>
      <c r="AR118" s="23">
        <f>AR40+AR114</f>
        <v>558902</v>
      </c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</row>
    <row r="119" ht="15.75" customHeight="1">
      <c r="A119" s="63" t="s">
        <v>152</v>
      </c>
      <c r="B119" s="46"/>
      <c r="C119" s="23">
        <f t="shared" si="20"/>
        <v>-1873669.118</v>
      </c>
      <c r="D119" s="20">
        <f t="shared" ref="D119:AR119" si="21">D20-D118</f>
        <v>-20300</v>
      </c>
      <c r="E119" s="20">
        <f t="shared" si="21"/>
        <v>-45000</v>
      </c>
      <c r="F119" s="20">
        <f t="shared" si="21"/>
        <v>-37000</v>
      </c>
      <c r="G119" s="20">
        <f t="shared" si="21"/>
        <v>-15580</v>
      </c>
      <c r="H119" s="20">
        <f t="shared" si="21"/>
        <v>-80</v>
      </c>
      <c r="I119" s="20">
        <f t="shared" si="21"/>
        <v>-1900</v>
      </c>
      <c r="J119" s="20">
        <f t="shared" si="21"/>
        <v>-40000</v>
      </c>
      <c r="K119" s="20">
        <f t="shared" si="21"/>
        <v>-2500</v>
      </c>
      <c r="L119" s="20">
        <f t="shared" si="21"/>
        <v>0</v>
      </c>
      <c r="M119" s="20">
        <f t="shared" si="21"/>
        <v>-91000</v>
      </c>
      <c r="N119" s="20">
        <f t="shared" si="21"/>
        <v>0</v>
      </c>
      <c r="O119" s="20">
        <f t="shared" si="21"/>
        <v>-1500</v>
      </c>
      <c r="P119" s="20">
        <f t="shared" si="21"/>
        <v>-39780</v>
      </c>
      <c r="Q119" s="20">
        <f t="shared" si="21"/>
        <v>289149.292</v>
      </c>
      <c r="R119" s="20">
        <f t="shared" si="21"/>
        <v>0</v>
      </c>
      <c r="S119" s="20">
        <f t="shared" si="21"/>
        <v>-134414.8</v>
      </c>
      <c r="T119" s="20">
        <f t="shared" si="21"/>
        <v>-700</v>
      </c>
      <c r="U119" s="20">
        <f t="shared" si="21"/>
        <v>0</v>
      </c>
      <c r="V119" s="20">
        <f t="shared" si="21"/>
        <v>720</v>
      </c>
      <c r="W119" s="20">
        <f t="shared" si="21"/>
        <v>-55500</v>
      </c>
      <c r="X119" s="20">
        <f t="shared" si="21"/>
        <v>-8000</v>
      </c>
      <c r="Y119" s="20">
        <f t="shared" si="21"/>
        <v>-40800</v>
      </c>
      <c r="Z119" s="20">
        <f t="shared" si="21"/>
        <v>-3000</v>
      </c>
      <c r="AA119" s="20">
        <f t="shared" si="21"/>
        <v>0</v>
      </c>
      <c r="AB119" s="20">
        <f t="shared" si="21"/>
        <v>-9366.4</v>
      </c>
      <c r="AC119" s="20">
        <f t="shared" si="21"/>
        <v>-21400</v>
      </c>
      <c r="AD119" s="20">
        <f t="shared" si="21"/>
        <v>-72500</v>
      </c>
      <c r="AE119" s="20">
        <f t="shared" si="21"/>
        <v>-90500</v>
      </c>
      <c r="AF119" s="20">
        <f t="shared" si="21"/>
        <v>-33600</v>
      </c>
      <c r="AG119" s="64">
        <f t="shared" si="21"/>
        <v>150</v>
      </c>
      <c r="AH119" s="20">
        <f t="shared" si="21"/>
        <v>-24500</v>
      </c>
      <c r="AI119" s="20">
        <f t="shared" si="21"/>
        <v>26521.04</v>
      </c>
      <c r="AJ119" s="20">
        <f t="shared" si="21"/>
        <v>-1297000</v>
      </c>
      <c r="AK119" s="20">
        <f t="shared" si="21"/>
        <v>-10686.25</v>
      </c>
      <c r="AL119" s="20">
        <f t="shared" si="21"/>
        <v>-8200</v>
      </c>
      <c r="AM119" s="20">
        <f t="shared" si="21"/>
        <v>-2000</v>
      </c>
      <c r="AN119" s="20">
        <f t="shared" si="21"/>
        <v>-95000</v>
      </c>
      <c r="AO119" s="20">
        <f t="shared" si="21"/>
        <v>-28500</v>
      </c>
      <c r="AP119" s="20">
        <f t="shared" si="21"/>
        <v>0</v>
      </c>
      <c r="AQ119" s="20">
        <f t="shared" si="21"/>
        <v>0</v>
      </c>
      <c r="AR119" s="23">
        <f t="shared" si="21"/>
        <v>40098</v>
      </c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</row>
    <row r="120" ht="15.75" customHeight="1">
      <c r="A120" s="50">
        <v>8050.0</v>
      </c>
      <c r="B120" s="65" t="s">
        <v>153</v>
      </c>
      <c r="C120" s="12"/>
      <c r="Q120" s="11"/>
      <c r="AG120" s="52"/>
      <c r="AR120" s="49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</row>
    <row r="121" ht="15.75" customHeight="1">
      <c r="A121" s="8">
        <v>8070.0</v>
      </c>
      <c r="B121" s="9" t="s">
        <v>154</v>
      </c>
      <c r="C121" s="12"/>
      <c r="D121" s="11"/>
      <c r="E121" s="11"/>
      <c r="F121" s="11"/>
      <c r="G121" s="11"/>
      <c r="H121" s="11"/>
      <c r="I121" s="11"/>
      <c r="J121" s="11"/>
      <c r="K121" s="11"/>
      <c r="L121" s="46"/>
      <c r="M121" s="11"/>
      <c r="N121" s="11"/>
      <c r="O121" s="11"/>
      <c r="P121" s="11"/>
      <c r="Q121" s="13">
        <v>13000.0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59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2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</row>
    <row r="122" ht="15.75" customHeight="1">
      <c r="A122" s="53" t="s">
        <v>155</v>
      </c>
      <c r="B122" s="62"/>
      <c r="C122" s="23">
        <f>SUM(D122:AR122)</f>
        <v>-1860669.118</v>
      </c>
      <c r="D122" s="20">
        <f t="shared" ref="D122:G122" si="22">D119</f>
        <v>-20300</v>
      </c>
      <c r="E122" s="20">
        <f t="shared" si="22"/>
        <v>-45000</v>
      </c>
      <c r="F122" s="20">
        <f t="shared" si="22"/>
        <v>-37000</v>
      </c>
      <c r="G122" s="20">
        <f t="shared" si="22"/>
        <v>-15580</v>
      </c>
      <c r="H122" s="20">
        <f t="shared" ref="H122:P122" si="23">H20-H118</f>
        <v>-80</v>
      </c>
      <c r="I122" s="20">
        <f t="shared" si="23"/>
        <v>-1900</v>
      </c>
      <c r="J122" s="20">
        <f t="shared" si="23"/>
        <v>-40000</v>
      </c>
      <c r="K122" s="20">
        <f t="shared" si="23"/>
        <v>-2500</v>
      </c>
      <c r="L122" s="20">
        <f t="shared" si="23"/>
        <v>0</v>
      </c>
      <c r="M122" s="20">
        <f t="shared" si="23"/>
        <v>-91000</v>
      </c>
      <c r="N122" s="20">
        <f t="shared" si="23"/>
        <v>0</v>
      </c>
      <c r="O122" s="20">
        <f t="shared" si="23"/>
        <v>-1500</v>
      </c>
      <c r="P122" s="20">
        <f t="shared" si="23"/>
        <v>-39780</v>
      </c>
      <c r="Q122" s="20">
        <f>Q119+Q120+Q121</f>
        <v>302149.292</v>
      </c>
      <c r="R122" s="20">
        <f t="shared" ref="R122:Y122" si="24">R20-R118</f>
        <v>0</v>
      </c>
      <c r="S122" s="20">
        <f t="shared" si="24"/>
        <v>-134414.8</v>
      </c>
      <c r="T122" s="20">
        <f t="shared" si="24"/>
        <v>-700</v>
      </c>
      <c r="U122" s="20">
        <f t="shared" si="24"/>
        <v>0</v>
      </c>
      <c r="V122" s="20">
        <f t="shared" si="24"/>
        <v>720</v>
      </c>
      <c r="W122" s="20">
        <f t="shared" si="24"/>
        <v>-55500</v>
      </c>
      <c r="X122" s="20">
        <f t="shared" si="24"/>
        <v>-8000</v>
      </c>
      <c r="Y122" s="20">
        <f t="shared" si="24"/>
        <v>-40800</v>
      </c>
      <c r="Z122" s="20">
        <f t="shared" ref="Z122:AA122" si="25">Z20-Z114</f>
        <v>-3000</v>
      </c>
      <c r="AA122" s="20">
        <f t="shared" si="25"/>
        <v>0</v>
      </c>
      <c r="AB122" s="20">
        <f t="shared" ref="AB122:AR122" si="26">AB20-AB118</f>
        <v>-9366.4</v>
      </c>
      <c r="AC122" s="20">
        <f t="shared" si="26"/>
        <v>-21400</v>
      </c>
      <c r="AD122" s="20">
        <f t="shared" si="26"/>
        <v>-72500</v>
      </c>
      <c r="AE122" s="20">
        <f t="shared" si="26"/>
        <v>-90500</v>
      </c>
      <c r="AF122" s="20">
        <f t="shared" si="26"/>
        <v>-33600</v>
      </c>
      <c r="AG122" s="66">
        <f t="shared" si="26"/>
        <v>150</v>
      </c>
      <c r="AH122" s="20">
        <f t="shared" si="26"/>
        <v>-24500</v>
      </c>
      <c r="AI122" s="20">
        <f t="shared" si="26"/>
        <v>26521.04</v>
      </c>
      <c r="AJ122" s="20">
        <f t="shared" si="26"/>
        <v>-1297000</v>
      </c>
      <c r="AK122" s="20">
        <f t="shared" si="26"/>
        <v>-10686.25</v>
      </c>
      <c r="AL122" s="20">
        <f t="shared" si="26"/>
        <v>-8200</v>
      </c>
      <c r="AM122" s="20">
        <f t="shared" si="26"/>
        <v>-2000</v>
      </c>
      <c r="AN122" s="20">
        <f t="shared" si="26"/>
        <v>-95000</v>
      </c>
      <c r="AO122" s="20">
        <f t="shared" si="26"/>
        <v>-28500</v>
      </c>
      <c r="AP122" s="20">
        <f t="shared" si="26"/>
        <v>0</v>
      </c>
      <c r="AQ122" s="20">
        <f t="shared" si="26"/>
        <v>0</v>
      </c>
      <c r="AR122" s="23">
        <f t="shared" si="26"/>
        <v>40098</v>
      </c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</row>
    <row r="123" ht="15.75" customHeight="1">
      <c r="AG123" s="52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</row>
    <row r="124" ht="15.75" customHeight="1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67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</row>
    <row r="125" ht="15.75" customHeight="1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</row>
    <row r="126" ht="15.75" customHeight="1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</row>
    <row r="127" ht="15.75" customHeight="1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</row>
    <row r="128" ht="15.75" customHeight="1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</row>
    <row r="129" ht="15.75" customHeight="1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</row>
    <row r="130" ht="15.75" customHeight="1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</row>
    <row r="131" ht="15.75" customHeight="1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</row>
    <row r="132" ht="15.75" customHeight="1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</row>
    <row r="133" ht="15.75" customHeight="1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</row>
    <row r="134" ht="15.75" customHeight="1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</row>
    <row r="135" ht="15.75" customHeight="1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</row>
    <row r="136" ht="15.75" customHeight="1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</row>
    <row r="137" ht="15.75" customHeight="1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</row>
    <row r="138" ht="15.75" customHeight="1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</row>
    <row r="139" ht="15.75" customHeight="1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</row>
    <row r="140" ht="15.75" customHeight="1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</row>
    <row r="141" ht="15.75" customHeight="1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</row>
    <row r="142" ht="15.75" customHeight="1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</row>
    <row r="143" ht="15.75" customHeight="1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</row>
    <row r="144" ht="15.75" customHeight="1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</row>
    <row r="145" ht="15.75" customHeight="1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</row>
    <row r="146" ht="15.75" customHeight="1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</row>
    <row r="147" ht="15.75" customHeight="1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</row>
    <row r="148" ht="15.75" customHeight="1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</row>
    <row r="149" ht="15.75" customHeight="1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</row>
    <row r="150" ht="15.75" customHeight="1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</row>
    <row r="151" ht="15.75" customHeight="1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</row>
    <row r="152" ht="15.75" customHeight="1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</row>
    <row r="153" ht="15.75" customHeight="1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</row>
    <row r="154" ht="15.75" customHeight="1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</row>
    <row r="155" ht="15.75" customHeight="1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</row>
    <row r="156" ht="15.75" customHeight="1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</row>
    <row r="157" ht="15.75" customHeight="1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</row>
    <row r="158" ht="15.75" customHeight="1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</row>
    <row r="159" ht="15.75" customHeight="1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</row>
    <row r="160" ht="15.75" customHeight="1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</row>
    <row r="161" ht="15.75" customHeight="1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</row>
    <row r="162" ht="15.75" customHeight="1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</row>
    <row r="163" ht="15.75" customHeight="1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</row>
    <row r="164" ht="15.75" customHeight="1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</row>
    <row r="165" ht="15.75" customHeight="1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</row>
    <row r="166" ht="15.75" customHeight="1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</row>
    <row r="167" ht="15.75" customHeight="1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</row>
    <row r="168" ht="15.75" customHeight="1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</row>
    <row r="169" ht="15.75" customHeight="1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</row>
    <row r="170" ht="15.75" customHeight="1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</row>
    <row r="171" ht="15.75" customHeight="1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</row>
    <row r="172" ht="15.75" customHeight="1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</row>
    <row r="173" ht="15.75" customHeight="1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</row>
    <row r="174" ht="15.75" customHeight="1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</row>
    <row r="175" ht="15.75" customHeight="1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</row>
    <row r="176" ht="15.75" customHeight="1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</row>
    <row r="177" ht="15.75" customHeight="1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</row>
    <row r="178" ht="15.75" customHeight="1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</row>
    <row r="179" ht="15.75" customHeight="1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</row>
    <row r="180" ht="15.75" customHeight="1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</row>
    <row r="181" ht="15.75" customHeight="1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</row>
    <row r="182" ht="15.75" customHeight="1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</row>
    <row r="183" ht="15.75" customHeight="1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</row>
    <row r="184" ht="15.75" customHeight="1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</row>
    <row r="185" ht="15.75" customHeight="1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</row>
    <row r="186" ht="15.75" customHeight="1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</row>
    <row r="187" ht="15.75" customHeight="1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</row>
    <row r="188" ht="15.75" customHeight="1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</row>
    <row r="189" ht="15.75" customHeight="1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</row>
    <row r="190" ht="15.75" customHeight="1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</row>
    <row r="191" ht="15.75" customHeight="1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</row>
    <row r="192" ht="15.75" customHeight="1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</row>
    <row r="193" ht="15.75" customHeight="1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</row>
    <row r="194" ht="15.75" customHeight="1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</row>
    <row r="195" ht="15.75" customHeight="1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</row>
    <row r="196" ht="15.75" customHeight="1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</row>
    <row r="197" ht="15.75" customHeight="1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</row>
    <row r="198" ht="15.75" customHeight="1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</row>
    <row r="199" ht="15.75" customHeight="1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</row>
    <row r="200" ht="15.75" customHeight="1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</row>
    <row r="201" ht="15.75" customHeight="1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</row>
    <row r="202" ht="15.75" customHeight="1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</row>
    <row r="203" ht="15.75" customHeight="1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</row>
    <row r="204" ht="15.75" customHeight="1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</row>
    <row r="205" ht="15.75" customHeight="1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</row>
    <row r="206" ht="15.75" customHeight="1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</row>
    <row r="207" ht="15.75" customHeight="1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</row>
    <row r="208" ht="15.75" customHeight="1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</row>
    <row r="209" ht="15.75" customHeight="1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</row>
    <row r="210" ht="15.75" customHeight="1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</row>
    <row r="211" ht="15.75" customHeight="1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</row>
    <row r="212" ht="15.75" customHeight="1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</row>
    <row r="213" ht="15.75" customHeight="1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</row>
    <row r="214" ht="15.75" customHeight="1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</row>
    <row r="215" ht="15.75" customHeight="1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</row>
    <row r="216" ht="15.75" customHeight="1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</row>
    <row r="217" ht="15.75" customHeight="1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</row>
    <row r="218" ht="15.75" customHeight="1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</row>
    <row r="219" ht="15.75" customHeight="1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</row>
    <row r="220" ht="15.75" customHeight="1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</row>
    <row r="221" ht="15.75" customHeight="1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</row>
    <row r="222" ht="15.75" customHeight="1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</row>
    <row r="223" ht="15.75" customHeight="1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</row>
    <row r="224" ht="15.75" customHeight="1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</row>
    <row r="225" ht="15.75" customHeight="1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</row>
    <row r="226" ht="15.75" customHeight="1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</row>
    <row r="227" ht="15.75" customHeight="1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</row>
    <row r="228" ht="15.75" customHeight="1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</row>
    <row r="229" ht="15.75" customHeight="1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</row>
    <row r="230" ht="15.75" customHeight="1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</row>
    <row r="231" ht="15.75" customHeight="1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</row>
    <row r="232" ht="15.75" customHeight="1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</row>
    <row r="233" ht="15.75" customHeight="1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</row>
    <row r="234" ht="15.75" customHeight="1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</row>
    <row r="235" ht="15.75" customHeight="1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</row>
    <row r="236" ht="15.75" customHeight="1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</row>
    <row r="237" ht="15.75" customHeight="1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</row>
    <row r="238" ht="15.75" customHeight="1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</row>
    <row r="239" ht="15.75" customHeight="1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</row>
    <row r="240" ht="15.75" customHeight="1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</row>
    <row r="241" ht="15.75" customHeight="1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</row>
    <row r="242" ht="15.75" customHeight="1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</row>
    <row r="243" ht="15.75" customHeight="1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</row>
    <row r="244" ht="15.75" customHeight="1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</row>
    <row r="245" ht="15.75" customHeight="1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</row>
    <row r="246" ht="15.75" customHeight="1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</row>
    <row r="247" ht="15.75" customHeight="1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</row>
    <row r="248" ht="15.75" customHeight="1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</row>
    <row r="249" ht="15.75" customHeight="1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</row>
    <row r="250" ht="15.75" customHeight="1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</row>
    <row r="251" ht="15.75" customHeight="1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</row>
    <row r="252" ht="15.75" customHeight="1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</row>
    <row r="253" ht="15.75" customHeight="1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</row>
    <row r="254" ht="15.75" customHeight="1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</row>
    <row r="255" ht="15.75" customHeight="1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</row>
    <row r="256" ht="15.75" customHeight="1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</row>
    <row r="257" ht="15.75" customHeight="1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</row>
    <row r="258" ht="15.75" customHeight="1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</row>
    <row r="259" ht="15.75" customHeight="1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</row>
    <row r="260" ht="15.75" customHeight="1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</row>
    <row r="261" ht="15.75" customHeight="1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</row>
    <row r="262" ht="15.75" customHeight="1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</row>
    <row r="263" ht="15.75" customHeight="1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</row>
    <row r="264" ht="15.75" customHeight="1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</row>
    <row r="265" ht="15.75" customHeight="1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</row>
    <row r="266" ht="15.75" customHeight="1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</row>
    <row r="267" ht="15.75" customHeight="1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</row>
    <row r="268" ht="15.75" customHeight="1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</row>
    <row r="269" ht="15.75" customHeight="1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</row>
    <row r="270" ht="15.75" customHeight="1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</row>
    <row r="271" ht="15.75" customHeight="1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</row>
    <row r="272" ht="15.75" customHeight="1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</row>
    <row r="273" ht="15.75" customHeight="1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</row>
    <row r="274" ht="15.75" customHeight="1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</row>
    <row r="275" ht="15.75" customHeight="1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</row>
    <row r="276" ht="15.75" customHeight="1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</row>
    <row r="277" ht="15.75" customHeight="1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</row>
    <row r="278" ht="15.75" customHeight="1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</row>
    <row r="279" ht="15.75" customHeight="1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</row>
    <row r="280" ht="15.75" customHeight="1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</row>
    <row r="281" ht="15.75" customHeight="1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</row>
    <row r="282" ht="15.75" customHeight="1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</row>
    <row r="283" ht="15.75" customHeight="1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</row>
    <row r="284" ht="15.75" customHeight="1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</row>
    <row r="285" ht="15.75" customHeight="1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</row>
    <row r="286" ht="15.75" customHeight="1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</row>
    <row r="287" ht="15.75" customHeight="1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</row>
    <row r="288" ht="15.75" customHeight="1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</row>
    <row r="289" ht="15.75" customHeight="1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</row>
    <row r="290" ht="15.75" customHeight="1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</row>
    <row r="291" ht="15.75" customHeight="1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</row>
    <row r="292" ht="15.75" customHeight="1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</row>
    <row r="293" ht="15.75" customHeight="1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</row>
    <row r="294" ht="15.75" customHeight="1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</row>
    <row r="295" ht="15.75" customHeight="1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</row>
    <row r="296" ht="15.75" customHeight="1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</row>
    <row r="297" ht="15.75" customHeight="1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</row>
    <row r="298" ht="15.75" customHeight="1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</row>
    <row r="299" ht="15.75" customHeight="1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</row>
    <row r="300" ht="15.75" customHeight="1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</row>
    <row r="301" ht="15.75" customHeight="1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</row>
    <row r="302" ht="15.75" customHeight="1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</row>
    <row r="303" ht="15.75" customHeight="1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</row>
    <row r="304" ht="15.75" customHeight="1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</row>
    <row r="305" ht="15.75" customHeight="1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</row>
    <row r="306" ht="15.75" customHeight="1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</row>
    <row r="307" ht="15.75" customHeight="1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</row>
    <row r="308" ht="15.75" customHeight="1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</row>
    <row r="309" ht="15.75" customHeight="1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</row>
    <row r="310" ht="15.75" customHeight="1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</row>
    <row r="311" ht="15.75" customHeight="1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</row>
    <row r="312" ht="15.75" customHeight="1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</row>
    <row r="313" ht="15.75" customHeight="1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</row>
    <row r="314" ht="15.75" customHeight="1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</row>
    <row r="315" ht="15.75" customHeight="1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</row>
    <row r="316" ht="15.75" customHeight="1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</row>
    <row r="317" ht="15.75" customHeight="1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</row>
    <row r="318" ht="15.75" customHeight="1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</row>
    <row r="319" ht="15.75" customHeight="1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</row>
    <row r="320" ht="15.75" customHeight="1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</row>
    <row r="321" ht="15.75" customHeight="1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</row>
    <row r="322" ht="15.75" customHeight="1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5.29"/>
    <col customWidth="1" min="3" max="4" width="16.14"/>
    <col customWidth="1" min="5" max="5" width="15.29"/>
    <col customWidth="1" min="6" max="6" width="14.57"/>
    <col customWidth="1" min="7" max="7" width="15.57"/>
    <col customWidth="1" min="8" max="8" width="14.86"/>
    <col customWidth="1" min="9" max="9" width="15.57"/>
    <col customWidth="1" min="10" max="10" width="14.86"/>
    <col customWidth="1" min="11" max="11" width="15.57"/>
    <col customWidth="1" min="12" max="12" width="14.86"/>
    <col customWidth="1" min="13" max="26" width="10.71"/>
  </cols>
  <sheetData>
    <row r="1">
      <c r="A1" s="68" t="s">
        <v>156</v>
      </c>
    </row>
    <row r="2">
      <c r="A2" s="69" t="s">
        <v>0</v>
      </c>
      <c r="B2" s="70"/>
      <c r="C2" s="71" t="s">
        <v>1</v>
      </c>
      <c r="D2" s="72" t="s">
        <v>157</v>
      </c>
      <c r="E2" s="73" t="s">
        <v>158</v>
      </c>
      <c r="F2" s="73" t="s">
        <v>159</v>
      </c>
      <c r="G2" s="74" t="s">
        <v>160</v>
      </c>
      <c r="H2" s="75" t="s">
        <v>161</v>
      </c>
      <c r="I2" s="76" t="s">
        <v>162</v>
      </c>
      <c r="J2" s="77" t="s">
        <v>163</v>
      </c>
      <c r="K2" s="78" t="s">
        <v>164</v>
      </c>
      <c r="L2" s="78" t="s">
        <v>165</v>
      </c>
      <c r="M2" s="78" t="s">
        <v>166</v>
      </c>
      <c r="N2" s="78" t="s">
        <v>167</v>
      </c>
      <c r="O2" s="79" t="s">
        <v>168</v>
      </c>
      <c r="P2" s="79" t="s">
        <v>169</v>
      </c>
    </row>
    <row r="3">
      <c r="A3" s="8">
        <v>3110.0</v>
      </c>
      <c r="B3" s="80" t="s">
        <v>43</v>
      </c>
      <c r="C3" s="81"/>
      <c r="D3" s="82"/>
      <c r="E3" s="83"/>
      <c r="F3" s="52"/>
      <c r="G3" s="84"/>
      <c r="H3" s="4">
        <v>296910.0</v>
      </c>
      <c r="I3" s="85"/>
      <c r="J3" s="86">
        <v>0.0</v>
      </c>
      <c r="K3" s="87">
        <v>1640.0</v>
      </c>
      <c r="L3" s="88"/>
      <c r="M3" s="89">
        <v>150.0</v>
      </c>
      <c r="N3" s="89">
        <v>0.0</v>
      </c>
      <c r="O3" s="90">
        <v>-20287.0</v>
      </c>
      <c r="P3" s="89">
        <v>0.0</v>
      </c>
    </row>
    <row r="4">
      <c r="A4" s="8">
        <v>3120.0</v>
      </c>
      <c r="B4" s="80" t="s">
        <v>44</v>
      </c>
      <c r="C4" s="81"/>
      <c r="D4" s="82"/>
      <c r="E4" s="83"/>
      <c r="F4" s="52"/>
      <c r="G4" s="84"/>
      <c r="H4" s="4"/>
      <c r="I4" s="85"/>
      <c r="J4" s="86">
        <v>0.0</v>
      </c>
      <c r="K4" s="87"/>
      <c r="L4" s="88"/>
      <c r="M4" s="88"/>
      <c r="N4" s="89">
        <v>0.0</v>
      </c>
      <c r="O4" s="91">
        <v>0.0</v>
      </c>
      <c r="P4" s="89">
        <v>20000.0</v>
      </c>
    </row>
    <row r="5">
      <c r="A5" s="8">
        <v>3400.0</v>
      </c>
      <c r="B5" s="80" t="s">
        <v>45</v>
      </c>
      <c r="C5" s="92">
        <v>2150000.0</v>
      </c>
      <c r="E5" s="93">
        <v>2125000.0</v>
      </c>
      <c r="F5" s="16">
        <v>1200600.0</v>
      </c>
      <c r="G5" s="4">
        <v>1800000.0</v>
      </c>
      <c r="H5" s="4">
        <v>579810.0</v>
      </c>
      <c r="I5" s="94">
        <v>1575000.0</v>
      </c>
      <c r="J5" s="86">
        <v>1350000.0</v>
      </c>
      <c r="K5" s="87">
        <v>1020000.0</v>
      </c>
      <c r="L5" s="95">
        <v>1020000.0</v>
      </c>
      <c r="M5" s="89">
        <v>800000.0</v>
      </c>
      <c r="N5" s="89">
        <v>800000.0</v>
      </c>
      <c r="O5" s="89">
        <v>320000.0</v>
      </c>
      <c r="P5" s="89">
        <v>320000.0</v>
      </c>
    </row>
    <row r="6">
      <c r="A6" s="8">
        <v>3440.0</v>
      </c>
      <c r="B6" s="80" t="s">
        <v>46</v>
      </c>
      <c r="C6" s="96">
        <v>400000.0</v>
      </c>
      <c r="D6" s="82"/>
      <c r="E6" s="93">
        <v>500000.0</v>
      </c>
      <c r="F6" s="16">
        <v>650869.0</v>
      </c>
      <c r="G6" s="4">
        <v>480000.0</v>
      </c>
      <c r="H6" s="4">
        <v>479636.0</v>
      </c>
      <c r="I6" s="94">
        <v>580000.0</v>
      </c>
      <c r="J6" s="86">
        <v>490000.0</v>
      </c>
      <c r="K6" s="87">
        <v>577065.0</v>
      </c>
      <c r="L6" s="95">
        <v>435000.0</v>
      </c>
      <c r="M6" s="89">
        <v>493612.0</v>
      </c>
      <c r="N6" s="89">
        <v>200000.0</v>
      </c>
      <c r="O6" s="91">
        <v>0.0</v>
      </c>
      <c r="P6" s="89">
        <v>50000.0</v>
      </c>
    </row>
    <row r="7">
      <c r="A7" s="8">
        <v>3450.0</v>
      </c>
      <c r="B7" s="80" t="s">
        <v>170</v>
      </c>
      <c r="C7" s="14">
        <v>103833.28</v>
      </c>
      <c r="D7" s="82"/>
      <c r="E7" s="93">
        <v>110271.56</v>
      </c>
      <c r="F7" s="16">
        <v>80575.57</v>
      </c>
      <c r="G7" s="4"/>
      <c r="H7" s="4">
        <v>383182.0</v>
      </c>
      <c r="I7" s="94">
        <v>50000.0</v>
      </c>
      <c r="J7" s="97"/>
    </row>
    <row r="8">
      <c r="A8" s="8">
        <v>3480.0</v>
      </c>
      <c r="B8" s="80" t="s">
        <v>48</v>
      </c>
      <c r="C8" s="96">
        <v>-1347100.0</v>
      </c>
      <c r="D8" s="82"/>
      <c r="E8" s="93">
        <v>-1638340.87</v>
      </c>
      <c r="F8" s="16">
        <v>-1000250.0</v>
      </c>
      <c r="G8" s="98">
        <v>-1526980.0</v>
      </c>
      <c r="H8" s="99">
        <v>-238470.0</v>
      </c>
      <c r="I8" s="94">
        <v>-750000.0</v>
      </c>
      <c r="J8" s="86">
        <v>-950000.0</v>
      </c>
      <c r="K8" s="87">
        <v>-528925.0</v>
      </c>
      <c r="L8" s="95">
        <v>-530000.0</v>
      </c>
      <c r="M8" s="90">
        <v>-397448.0</v>
      </c>
      <c r="N8" s="90">
        <v>-400000.0</v>
      </c>
      <c r="O8" s="90">
        <v>-379916.0</v>
      </c>
      <c r="P8" s="90">
        <v>-379916.0</v>
      </c>
    </row>
    <row r="9">
      <c r="A9" s="8">
        <v>3490.0</v>
      </c>
      <c r="B9" s="80" t="s">
        <v>49</v>
      </c>
      <c r="C9" s="81"/>
      <c r="D9" s="82"/>
      <c r="E9" s="83"/>
      <c r="F9" s="52"/>
      <c r="G9" s="4">
        <v>6000.0</v>
      </c>
      <c r="H9" s="4">
        <v>5846.85</v>
      </c>
      <c r="I9" s="94">
        <v>70000.0</v>
      </c>
      <c r="J9" s="86">
        <v>0.0</v>
      </c>
      <c r="K9" s="87">
        <v>3028.43</v>
      </c>
      <c r="L9" s="88"/>
      <c r="M9" s="89">
        <v>359616.31</v>
      </c>
      <c r="N9" s="89">
        <v>0.0</v>
      </c>
      <c r="O9" s="89">
        <v>10765.15</v>
      </c>
      <c r="P9" s="90">
        <v>-100000.0</v>
      </c>
    </row>
    <row r="10">
      <c r="A10" s="8">
        <v>3610.0</v>
      </c>
      <c r="B10" s="80" t="s">
        <v>50</v>
      </c>
      <c r="C10" s="81"/>
      <c r="D10" s="82"/>
      <c r="E10" s="83"/>
      <c r="F10" s="52"/>
      <c r="G10" s="84"/>
      <c r="H10" s="4"/>
      <c r="I10" s="94">
        <v>0.0</v>
      </c>
      <c r="J10" s="86">
        <v>0.0</v>
      </c>
      <c r="K10" s="87"/>
      <c r="L10" s="88"/>
      <c r="M10" s="88"/>
      <c r="N10" s="88"/>
      <c r="O10" s="88"/>
      <c r="P10" s="88"/>
    </row>
    <row r="11">
      <c r="A11" s="8">
        <v>3630.0</v>
      </c>
      <c r="B11" s="80" t="s">
        <v>51</v>
      </c>
      <c r="C11" s="81"/>
      <c r="D11" s="82"/>
      <c r="E11" s="83"/>
      <c r="F11" s="52"/>
      <c r="G11" s="84"/>
      <c r="H11" s="4"/>
      <c r="I11" s="100"/>
      <c r="J11" s="86">
        <v>0.0</v>
      </c>
      <c r="K11" s="87"/>
      <c r="L11" s="88"/>
      <c r="M11" s="88"/>
      <c r="N11" s="88"/>
      <c r="O11" s="101"/>
      <c r="P11" s="88"/>
    </row>
    <row r="12">
      <c r="A12" s="8">
        <v>3900.0</v>
      </c>
      <c r="B12" s="80" t="s">
        <v>52</v>
      </c>
      <c r="C12" s="81"/>
      <c r="D12" s="82"/>
      <c r="E12" s="83"/>
      <c r="F12" s="52"/>
      <c r="G12" s="84"/>
      <c r="H12" s="4"/>
      <c r="I12" s="94">
        <v>50000.0</v>
      </c>
      <c r="J12" s="86">
        <v>0.0</v>
      </c>
      <c r="K12" s="87"/>
      <c r="L12" s="88"/>
      <c r="M12" s="88"/>
      <c r="N12" s="89">
        <v>235000.0</v>
      </c>
      <c r="O12" s="91">
        <v>0.0</v>
      </c>
      <c r="P12" s="89">
        <v>230000.0</v>
      </c>
    </row>
    <row r="13">
      <c r="A13" s="8">
        <v>3910.0</v>
      </c>
      <c r="B13" s="80" t="s">
        <v>53</v>
      </c>
      <c r="C13" s="96">
        <v>500.0</v>
      </c>
      <c r="D13" s="82"/>
      <c r="E13" s="93">
        <v>500.0</v>
      </c>
      <c r="F13" s="16">
        <v>491.0</v>
      </c>
      <c r="G13" s="4">
        <v>550000.0</v>
      </c>
      <c r="H13" s="4">
        <v>333.72</v>
      </c>
      <c r="I13" s="94">
        <v>550000.0</v>
      </c>
      <c r="J13" s="86">
        <v>505000.0</v>
      </c>
      <c r="K13" s="87">
        <v>514180.0</v>
      </c>
      <c r="L13" s="95">
        <v>450000.0</v>
      </c>
      <c r="M13" s="89">
        <f>335652+127218</f>
        <v>462870</v>
      </c>
      <c r="N13" s="89">
        <v>340000.0</v>
      </c>
      <c r="O13" s="89">
        <v>172497.21</v>
      </c>
      <c r="P13" s="89">
        <v>375000.0</v>
      </c>
    </row>
    <row r="14">
      <c r="A14" s="8">
        <v>3920.0</v>
      </c>
      <c r="B14" s="80" t="s">
        <v>54</v>
      </c>
      <c r="C14" s="96">
        <v>500000.0</v>
      </c>
      <c r="D14" s="82"/>
      <c r="E14" s="93">
        <v>400000.0</v>
      </c>
      <c r="F14" s="16">
        <v>446446.0</v>
      </c>
      <c r="G14" s="84"/>
      <c r="H14" s="4">
        <v>228710.0</v>
      </c>
      <c r="I14" s="100"/>
      <c r="J14" s="86">
        <v>0.0</v>
      </c>
      <c r="K14" s="87">
        <v>822.0</v>
      </c>
      <c r="L14" s="88"/>
      <c r="M14" s="89"/>
      <c r="N14" s="89">
        <v>0.0</v>
      </c>
      <c r="O14" s="89">
        <v>56580.09</v>
      </c>
      <c r="P14" s="89">
        <v>0.0</v>
      </c>
    </row>
    <row r="15">
      <c r="A15" s="8">
        <v>3940.0</v>
      </c>
      <c r="B15" s="80" t="s">
        <v>55</v>
      </c>
      <c r="C15" s="81"/>
      <c r="D15" s="82"/>
      <c r="E15" s="83"/>
      <c r="F15" s="52"/>
      <c r="G15" s="84"/>
      <c r="H15" s="4"/>
      <c r="I15" s="94"/>
      <c r="J15" s="86">
        <v>0.0</v>
      </c>
      <c r="K15" s="87"/>
      <c r="L15" s="88"/>
      <c r="M15" s="88"/>
      <c r="N15" s="88"/>
      <c r="O15" s="88"/>
      <c r="P15" s="88"/>
    </row>
    <row r="16">
      <c r="A16" s="8">
        <v>3950.0</v>
      </c>
      <c r="B16" s="80" t="s">
        <v>56</v>
      </c>
      <c r="C16" s="81"/>
      <c r="D16" s="82"/>
      <c r="E16" s="83"/>
      <c r="F16" s="52"/>
      <c r="G16" s="84"/>
      <c r="H16" s="4"/>
      <c r="I16" s="94"/>
      <c r="J16" s="86">
        <v>0.0</v>
      </c>
      <c r="K16" s="87">
        <v>14953.0</v>
      </c>
      <c r="L16" s="88"/>
      <c r="M16" s="88"/>
      <c r="N16" s="89">
        <v>0.0</v>
      </c>
      <c r="O16" s="90">
        <v>-30200.0</v>
      </c>
      <c r="P16" s="89">
        <v>0.0</v>
      </c>
    </row>
    <row r="17">
      <c r="A17" s="8">
        <v>3960.0</v>
      </c>
      <c r="B17" s="80" t="s">
        <v>57</v>
      </c>
      <c r="C17" s="81"/>
      <c r="D17" s="82"/>
      <c r="E17" s="83"/>
      <c r="F17" s="52"/>
      <c r="G17" s="4">
        <v>75000.0</v>
      </c>
      <c r="H17" s="4">
        <v>74325.56</v>
      </c>
      <c r="I17" s="94"/>
      <c r="J17" s="86">
        <v>0.0</v>
      </c>
      <c r="K17" s="87"/>
      <c r="L17" s="88"/>
      <c r="M17" s="88"/>
      <c r="N17" s="88"/>
      <c r="O17" s="88"/>
      <c r="P17" s="88"/>
    </row>
    <row r="18">
      <c r="A18" s="8">
        <v>3970.0</v>
      </c>
      <c r="B18" s="80" t="s">
        <v>58</v>
      </c>
      <c r="C18" s="81"/>
      <c r="D18" s="82"/>
      <c r="E18" s="83"/>
      <c r="F18" s="52"/>
      <c r="G18" s="84"/>
      <c r="H18" s="4"/>
      <c r="I18" s="94"/>
      <c r="J18" s="86">
        <v>0.0</v>
      </c>
      <c r="K18" s="87"/>
      <c r="L18" s="88"/>
      <c r="M18" s="89">
        <v>3120.0</v>
      </c>
      <c r="N18" s="89">
        <v>0.0</v>
      </c>
      <c r="O18" s="91">
        <v>0.0</v>
      </c>
      <c r="P18" s="89">
        <v>0.0</v>
      </c>
    </row>
    <row r="19">
      <c r="A19" s="8">
        <v>3990.0</v>
      </c>
      <c r="B19" s="80" t="s">
        <v>59</v>
      </c>
      <c r="C19" s="96">
        <v>25000.0</v>
      </c>
      <c r="D19" s="82"/>
      <c r="E19" s="93">
        <v>25000.0</v>
      </c>
      <c r="F19" s="16">
        <v>23106.41</v>
      </c>
      <c r="G19" s="84"/>
      <c r="H19" s="4">
        <v>28804.78</v>
      </c>
      <c r="I19" s="100">
        <v>-600000.0</v>
      </c>
      <c r="J19" s="86">
        <v>270000.0</v>
      </c>
      <c r="K19" s="87">
        <v>273821.0</v>
      </c>
      <c r="L19" s="88"/>
      <c r="M19" s="89">
        <v>10246.1</v>
      </c>
      <c r="N19" s="89">
        <v>220000.0</v>
      </c>
      <c r="O19" s="89">
        <v>177114.16</v>
      </c>
      <c r="P19" s="89">
        <v>235000.0</v>
      </c>
    </row>
    <row r="20">
      <c r="A20" s="8">
        <v>3991.0</v>
      </c>
      <c r="B20" s="80" t="s">
        <v>60</v>
      </c>
      <c r="C20" s="81"/>
      <c r="D20" s="82"/>
      <c r="E20" s="83"/>
      <c r="F20" s="52"/>
      <c r="G20" s="84"/>
      <c r="H20" s="4"/>
      <c r="I20" s="94"/>
      <c r="J20" s="102">
        <v>0.0</v>
      </c>
      <c r="K20" s="103">
        <v>-3199.0</v>
      </c>
      <c r="L20" s="104"/>
      <c r="M20" s="105"/>
      <c r="N20" s="105"/>
      <c r="O20" s="105"/>
      <c r="P20" s="105"/>
    </row>
    <row r="21" ht="15.75" customHeight="1">
      <c r="A21" s="8">
        <v>3992.0</v>
      </c>
      <c r="B21" s="80" t="s">
        <v>171</v>
      </c>
      <c r="C21" s="81"/>
      <c r="D21" s="82"/>
      <c r="E21" s="83"/>
      <c r="F21" s="16">
        <v>63972.6</v>
      </c>
      <c r="G21" s="106"/>
      <c r="H21" s="106">
        <v>132665.96</v>
      </c>
    </row>
    <row r="22" ht="15.75" customHeight="1">
      <c r="A22" s="107" t="s">
        <v>61</v>
      </c>
      <c r="B22" s="108"/>
      <c r="C22" s="109">
        <f t="shared" ref="C22:H22" si="1">SUM(C3:C21)</f>
        <v>1832233.28</v>
      </c>
      <c r="D22" s="110">
        <f t="shared" si="1"/>
        <v>0</v>
      </c>
      <c r="E22" s="109">
        <f t="shared" si="1"/>
        <v>1522430.69</v>
      </c>
      <c r="F22" s="110">
        <f t="shared" si="1"/>
        <v>1465810.58</v>
      </c>
      <c r="G22" s="111">
        <f t="shared" si="1"/>
        <v>1384020</v>
      </c>
      <c r="H22" s="112">
        <f t="shared" si="1"/>
        <v>1971754.87</v>
      </c>
      <c r="I22" s="113">
        <f t="shared" ref="I22:K22" si="2">SUM(I3:I20)</f>
        <v>1525000</v>
      </c>
      <c r="J22" s="114">
        <f t="shared" si="2"/>
        <v>1665000</v>
      </c>
      <c r="K22" s="115">
        <f t="shared" si="2"/>
        <v>1873385.43</v>
      </c>
      <c r="L22" s="116">
        <f>SUM(L4:L19)</f>
        <v>1375000</v>
      </c>
      <c r="M22" s="117">
        <f>SUM(M3:M19)</f>
        <v>1732166.41</v>
      </c>
      <c r="N22" s="117">
        <f>SUM(N4:N19)</f>
        <v>1395000</v>
      </c>
      <c r="O22" s="117">
        <f>SUM(O3:O19)</f>
        <v>306553.61</v>
      </c>
      <c r="P22" s="117">
        <f>SUM(P4:P19)</f>
        <v>750084</v>
      </c>
    </row>
    <row r="23" ht="15.75" customHeight="1">
      <c r="A23" s="8"/>
      <c r="B23" s="80"/>
      <c r="C23" s="81"/>
      <c r="D23" s="52"/>
      <c r="E23" s="52"/>
      <c r="F23" s="52"/>
      <c r="G23" s="10"/>
      <c r="H23" s="10"/>
      <c r="I23" s="100"/>
      <c r="J23" s="118"/>
      <c r="K23" s="119"/>
      <c r="L23" s="120"/>
      <c r="M23" s="120"/>
      <c r="N23" s="120"/>
      <c r="O23" s="120"/>
      <c r="P23" s="120"/>
    </row>
    <row r="24" ht="15.75" customHeight="1">
      <c r="A24" s="8" t="s">
        <v>62</v>
      </c>
      <c r="B24" s="80"/>
      <c r="C24" s="121"/>
      <c r="D24" s="59"/>
      <c r="E24" s="59"/>
      <c r="F24" s="59"/>
      <c r="G24" s="84"/>
      <c r="H24" s="4"/>
      <c r="I24" s="100"/>
      <c r="J24" s="86">
        <v>420000.0</v>
      </c>
      <c r="K24" s="87">
        <v>372087.55</v>
      </c>
      <c r="L24" s="95">
        <v>420000.0</v>
      </c>
      <c r="M24" s="89">
        <f>362397.02+42913.14</f>
        <v>405310.16</v>
      </c>
      <c r="N24" s="89">
        <v>405000.0</v>
      </c>
      <c r="O24" s="89">
        <v>362667.04</v>
      </c>
      <c r="P24" s="89">
        <v>390000.0</v>
      </c>
    </row>
    <row r="25" ht="15.75" customHeight="1">
      <c r="A25" s="8">
        <v>5010.0</v>
      </c>
      <c r="B25" s="80" t="s">
        <v>63</v>
      </c>
      <c r="C25" s="92">
        <v>428168.0</v>
      </c>
      <c r="D25" s="52"/>
      <c r="E25" s="92">
        <v>404800.0</v>
      </c>
      <c r="F25" s="16">
        <v>374840.25</v>
      </c>
      <c r="G25" s="4">
        <v>376247.0</v>
      </c>
      <c r="H25" s="122">
        <v>372371.6</v>
      </c>
      <c r="I25" s="100">
        <v>405625.0</v>
      </c>
      <c r="J25" s="86">
        <v>0.0</v>
      </c>
      <c r="K25" s="87">
        <v>1000.0</v>
      </c>
      <c r="L25" s="95">
        <v>0.0</v>
      </c>
      <c r="M25" s="89">
        <v>2575.0</v>
      </c>
      <c r="N25" s="89">
        <v>0.0</v>
      </c>
      <c r="O25" s="91">
        <v>0.0</v>
      </c>
      <c r="P25" s="89">
        <v>0.0</v>
      </c>
    </row>
    <row r="26" ht="15.75" customHeight="1">
      <c r="A26" s="8">
        <v>5011.0</v>
      </c>
      <c r="B26" s="80" t="s">
        <v>64</v>
      </c>
      <c r="C26" s="82"/>
      <c r="D26" s="52"/>
      <c r="E26" s="82"/>
      <c r="F26" s="16">
        <v>1200.0</v>
      </c>
      <c r="G26" s="84"/>
      <c r="H26" s="122">
        <v>1375.0</v>
      </c>
      <c r="I26" s="100"/>
      <c r="J26" s="86">
        <v>0.0</v>
      </c>
      <c r="K26" s="87">
        <v>44650.51</v>
      </c>
      <c r="L26" s="95"/>
      <c r="M26" s="89"/>
      <c r="N26" s="89"/>
      <c r="O26" s="91"/>
      <c r="P26" s="89"/>
    </row>
    <row r="27" ht="15.75" customHeight="1">
      <c r="A27" s="8">
        <v>5020.0</v>
      </c>
      <c r="B27" s="80" t="s">
        <v>65</v>
      </c>
      <c r="C27" s="92">
        <v>48300.0</v>
      </c>
      <c r="D27" s="52"/>
      <c r="E27" s="92">
        <v>44980.83</v>
      </c>
      <c r="F27" s="52"/>
      <c r="G27" s="4">
        <v>45149.64</v>
      </c>
      <c r="H27" s="4"/>
      <c r="I27" s="100">
        <v>48675.0</v>
      </c>
      <c r="J27" s="86">
        <f>J24*0.102</f>
        <v>42840</v>
      </c>
      <c r="K27" s="87"/>
      <c r="L27" s="95">
        <f>L24*0.102</f>
        <v>42840</v>
      </c>
      <c r="M27" s="88"/>
      <c r="N27" s="89">
        <f>N24*0.102</f>
        <v>41310</v>
      </c>
      <c r="O27" s="89">
        <v>43520.03</v>
      </c>
      <c r="P27" s="89">
        <f>P24*0.102</f>
        <v>39780</v>
      </c>
    </row>
    <row r="28" ht="15.75" customHeight="1">
      <c r="A28" s="8">
        <v>5090.0</v>
      </c>
      <c r="B28" s="80" t="s">
        <v>66</v>
      </c>
      <c r="C28" s="82"/>
      <c r="D28" s="52"/>
      <c r="E28" s="82"/>
      <c r="F28" s="16">
        <v>44980.83</v>
      </c>
      <c r="G28" s="84"/>
      <c r="H28" s="122">
        <v>44684.59</v>
      </c>
      <c r="I28" s="100"/>
      <c r="J28" s="97"/>
    </row>
    <row r="29" ht="15.75" customHeight="1">
      <c r="A29" s="8">
        <v>5250.0</v>
      </c>
      <c r="B29" s="80" t="s">
        <v>67</v>
      </c>
      <c r="C29" s="92">
        <v>8000.0</v>
      </c>
      <c r="D29" s="52"/>
      <c r="E29" s="92">
        <v>8000.0</v>
      </c>
      <c r="F29" s="16">
        <v>6148.34</v>
      </c>
      <c r="G29" s="4">
        <v>13000.0</v>
      </c>
      <c r="H29" s="122">
        <v>7657.5</v>
      </c>
      <c r="I29" s="100">
        <v>8000.0</v>
      </c>
      <c r="J29" s="86">
        <v>9000.0</v>
      </c>
      <c r="K29" s="87">
        <v>8866.0</v>
      </c>
      <c r="L29" s="95">
        <v>0.0</v>
      </c>
      <c r="M29" s="89">
        <v>8760.0</v>
      </c>
      <c r="N29" s="89">
        <v>0.0</v>
      </c>
      <c r="O29" s="89">
        <v>14719.0</v>
      </c>
      <c r="P29" s="89">
        <v>0.0</v>
      </c>
    </row>
    <row r="30" ht="15.75" customHeight="1">
      <c r="A30" s="8">
        <v>5270.0</v>
      </c>
      <c r="B30" s="80" t="s">
        <v>68</v>
      </c>
      <c r="C30" s="92">
        <v>4392.0</v>
      </c>
      <c r="D30" s="52"/>
      <c r="E30" s="92">
        <v>4392.0</v>
      </c>
      <c r="F30" s="16">
        <v>4026.0</v>
      </c>
      <c r="G30" s="4">
        <v>5000.0</v>
      </c>
      <c r="H30" s="122">
        <v>4392.0</v>
      </c>
      <c r="I30" s="100">
        <v>5000.0</v>
      </c>
      <c r="J30" s="123">
        <v>4500.0</v>
      </c>
      <c r="K30" s="124">
        <v>4026.0</v>
      </c>
      <c r="L30" s="95">
        <v>0.0</v>
      </c>
      <c r="M30" s="89">
        <v>4392.0</v>
      </c>
      <c r="N30" s="89">
        <v>0.0</v>
      </c>
      <c r="O30" s="89">
        <v>4392.0</v>
      </c>
      <c r="P30" s="89">
        <v>0.0</v>
      </c>
    </row>
    <row r="31" ht="15.75" customHeight="1">
      <c r="A31" s="8">
        <v>5290.0</v>
      </c>
      <c r="B31" s="80" t="s">
        <v>69</v>
      </c>
      <c r="C31" s="92">
        <v>-12392.0</v>
      </c>
      <c r="D31" s="52"/>
      <c r="E31" s="92">
        <v>-12392.0</v>
      </c>
      <c r="F31" s="16">
        <v>-10174.34</v>
      </c>
      <c r="G31" s="4">
        <v>-13000.0</v>
      </c>
      <c r="H31" s="122">
        <v>-12049.5</v>
      </c>
      <c r="I31" s="100"/>
      <c r="J31" s="123">
        <v>0.0</v>
      </c>
      <c r="K31" s="124">
        <v>-12892.0</v>
      </c>
      <c r="L31" s="95">
        <v>0.0</v>
      </c>
      <c r="M31" s="88"/>
      <c r="N31" s="89">
        <v>0.0</v>
      </c>
      <c r="O31" s="90">
        <v>-14719.0</v>
      </c>
      <c r="P31" s="89">
        <v>0.0</v>
      </c>
    </row>
    <row r="32" ht="15.75" customHeight="1">
      <c r="A32" s="8">
        <v>5310.0</v>
      </c>
      <c r="B32" s="80" t="s">
        <v>70</v>
      </c>
      <c r="C32" s="82"/>
      <c r="D32" s="52"/>
      <c r="E32" s="82"/>
      <c r="F32" s="52"/>
      <c r="G32" s="84"/>
      <c r="H32" s="122">
        <v>32.3</v>
      </c>
      <c r="I32" s="100"/>
      <c r="J32" s="123"/>
      <c r="K32" s="124">
        <v>-79.2</v>
      </c>
      <c r="L32" s="95"/>
      <c r="M32" s="88"/>
      <c r="N32" s="89"/>
      <c r="O32" s="90"/>
      <c r="P32" s="89"/>
    </row>
    <row r="33" ht="15.75" customHeight="1">
      <c r="A33" s="8">
        <v>5330.0</v>
      </c>
      <c r="B33" s="80" t="s">
        <v>71</v>
      </c>
      <c r="C33" s="82"/>
      <c r="D33" s="52"/>
      <c r="E33" s="82"/>
      <c r="F33" s="52"/>
      <c r="G33" s="84"/>
      <c r="H33" s="4"/>
      <c r="I33" s="100"/>
      <c r="J33" s="123">
        <v>0.0</v>
      </c>
      <c r="K33" s="125"/>
      <c r="L33" s="95">
        <v>0.0</v>
      </c>
      <c r="M33" s="88"/>
      <c r="N33" s="89">
        <v>0.0</v>
      </c>
      <c r="O33" s="89">
        <v>2000.0</v>
      </c>
      <c r="P33" s="89">
        <v>0.0</v>
      </c>
    </row>
    <row r="34" ht="15.75" customHeight="1">
      <c r="A34" s="8">
        <v>5350.0</v>
      </c>
      <c r="B34" s="80" t="s">
        <v>72</v>
      </c>
      <c r="C34" s="82"/>
      <c r="D34" s="52"/>
      <c r="E34" s="82"/>
      <c r="F34" s="52"/>
      <c r="G34" s="84"/>
      <c r="H34" s="4"/>
      <c r="I34" s="100"/>
      <c r="J34" s="123">
        <v>0.0</v>
      </c>
      <c r="K34" s="124">
        <v>-7298.0</v>
      </c>
      <c r="L34" s="95">
        <v>0.0</v>
      </c>
      <c r="M34" s="88"/>
      <c r="N34" s="89">
        <v>0.0</v>
      </c>
      <c r="O34" s="89">
        <v>0.0</v>
      </c>
      <c r="P34" s="89">
        <v>0.0</v>
      </c>
    </row>
    <row r="35" ht="15.75" customHeight="1">
      <c r="A35" s="8">
        <v>5400.0</v>
      </c>
      <c r="B35" s="80" t="s">
        <v>73</v>
      </c>
      <c r="C35" s="92">
        <v>60371.688</v>
      </c>
      <c r="D35" s="52"/>
      <c r="E35" s="92">
        <v>57076.8</v>
      </c>
      <c r="F35" s="16">
        <v>50648.31</v>
      </c>
      <c r="G35" s="4">
        <v>52674.58</v>
      </c>
      <c r="H35" s="122">
        <v>54401.86</v>
      </c>
      <c r="I35" s="100">
        <v>57193.0</v>
      </c>
      <c r="J35" s="86">
        <f>J24*0.141</f>
        <v>59220</v>
      </c>
      <c r="K35" s="87">
        <v>57969.39</v>
      </c>
      <c r="L35" s="95">
        <f>L24*0.141</f>
        <v>59220</v>
      </c>
      <c r="M35" s="89">
        <v>53202.6</v>
      </c>
      <c r="N35" s="89">
        <f>N24*0.141</f>
        <v>57105</v>
      </c>
      <c r="O35" s="89">
        <v>52495.2</v>
      </c>
      <c r="P35" s="89">
        <f>P24*0.141</f>
        <v>54990</v>
      </c>
    </row>
    <row r="36" ht="15.75" customHeight="1">
      <c r="A36" s="8">
        <v>5411.0</v>
      </c>
      <c r="B36" s="80" t="s">
        <v>74</v>
      </c>
      <c r="C36" s="92">
        <v>6810.3</v>
      </c>
      <c r="D36" s="52"/>
      <c r="E36" s="92">
        <v>6342.3</v>
      </c>
      <c r="F36" s="16">
        <v>6342.3</v>
      </c>
      <c r="G36" s="4">
        <v>6320.95</v>
      </c>
      <c r="H36" s="122">
        <v>6300.53</v>
      </c>
      <c r="I36" s="100">
        <v>6863.0</v>
      </c>
      <c r="J36" s="86">
        <f>ROUND(J27*0.141,0)</f>
        <v>6040</v>
      </c>
      <c r="K36" s="87">
        <v>2869.51</v>
      </c>
      <c r="L36" s="95">
        <f>ROUND(L27*0.141,0)</f>
        <v>6040</v>
      </c>
      <c r="M36" s="89">
        <v>6131.76</v>
      </c>
      <c r="N36" s="89">
        <f>ROUND(N27*0.141,0)</f>
        <v>5825</v>
      </c>
      <c r="O36" s="89">
        <v>6136.34</v>
      </c>
      <c r="P36" s="89">
        <f>ROUND(P27*0.141,0)</f>
        <v>5609</v>
      </c>
    </row>
    <row r="37" ht="15.75" customHeight="1">
      <c r="A37" s="8">
        <v>5510.0</v>
      </c>
      <c r="B37" s="80" t="s">
        <v>75</v>
      </c>
      <c r="C37" s="82"/>
      <c r="D37" s="52"/>
      <c r="E37" s="82"/>
      <c r="F37" s="52"/>
      <c r="G37" s="84"/>
      <c r="H37" s="4"/>
      <c r="I37" s="100">
        <v>1000.0</v>
      </c>
      <c r="J37" s="86">
        <v>2000.0</v>
      </c>
      <c r="K37" s="87"/>
      <c r="L37" s="95">
        <v>2000.0</v>
      </c>
      <c r="M37" s="88"/>
      <c r="N37" s="89">
        <v>0.0</v>
      </c>
      <c r="O37" s="89">
        <v>0.0</v>
      </c>
      <c r="P37" s="89">
        <v>1500.0</v>
      </c>
    </row>
    <row r="38" ht="15.75" customHeight="1">
      <c r="A38" s="8">
        <v>5900.0</v>
      </c>
      <c r="B38" s="80" t="s">
        <v>76</v>
      </c>
      <c r="C38" s="92"/>
      <c r="D38" s="52"/>
      <c r="E38" s="92">
        <v>1000.0</v>
      </c>
      <c r="F38" s="16">
        <v>1797.2</v>
      </c>
      <c r="G38" s="4">
        <v>1000.0</v>
      </c>
      <c r="H38" s="4"/>
      <c r="I38" s="100">
        <v>1000.0</v>
      </c>
      <c r="J38" s="86">
        <v>0.0</v>
      </c>
      <c r="K38" s="87"/>
      <c r="L38" s="95">
        <v>0.0</v>
      </c>
      <c r="M38" s="88"/>
      <c r="N38" s="89">
        <v>0.0</v>
      </c>
      <c r="O38" s="90">
        <v>-8944.0</v>
      </c>
      <c r="P38" s="89">
        <v>0.0</v>
      </c>
    </row>
    <row r="39" ht="15.75" customHeight="1">
      <c r="A39" s="8">
        <v>5910.0</v>
      </c>
      <c r="B39" s="80" t="s">
        <v>77</v>
      </c>
      <c r="C39" s="82"/>
      <c r="D39" s="52"/>
      <c r="E39" s="82"/>
      <c r="F39" s="52"/>
      <c r="G39" s="84"/>
      <c r="H39" s="122">
        <v>267.0</v>
      </c>
      <c r="I39" s="100">
        <v>1000.0</v>
      </c>
      <c r="J39" s="86">
        <v>1000.0</v>
      </c>
      <c r="K39" s="87"/>
      <c r="L39" s="95">
        <v>1000.0</v>
      </c>
      <c r="M39" s="88"/>
      <c r="N39" s="89">
        <v>1000.0</v>
      </c>
      <c r="O39" s="89">
        <v>0.0</v>
      </c>
      <c r="P39" s="89">
        <v>1000.0</v>
      </c>
    </row>
    <row r="40" ht="15.75" customHeight="1">
      <c r="A40" s="8">
        <v>5945.0</v>
      </c>
      <c r="B40" s="80" t="s">
        <v>78</v>
      </c>
      <c r="C40" s="92">
        <v>7860.0</v>
      </c>
      <c r="D40" s="52"/>
      <c r="E40" s="92">
        <v>7002.84</v>
      </c>
      <c r="F40" s="16">
        <v>6148.34</v>
      </c>
      <c r="G40" s="4">
        <v>6000.0</v>
      </c>
      <c r="H40" s="122">
        <v>6084.97</v>
      </c>
      <c r="I40" s="100">
        <v>8000.0</v>
      </c>
      <c r="J40" s="86">
        <v>10000.0</v>
      </c>
      <c r="K40" s="87">
        <v>8360.53</v>
      </c>
      <c r="L40" s="95">
        <v>10000.0</v>
      </c>
      <c r="M40" s="89">
        <v>8208.0</v>
      </c>
      <c r="N40" s="89">
        <v>12000.0</v>
      </c>
      <c r="O40" s="89">
        <v>14719.0</v>
      </c>
      <c r="P40" s="89">
        <v>12000.0</v>
      </c>
    </row>
    <row r="41" ht="15.75" customHeight="1">
      <c r="A41" s="8">
        <v>5990.0</v>
      </c>
      <c r="B41" s="80" t="s">
        <v>79</v>
      </c>
      <c r="C41" s="82"/>
      <c r="D41" s="52"/>
      <c r="E41" s="126"/>
      <c r="F41" s="52"/>
      <c r="G41" s="84"/>
      <c r="H41" s="122">
        <v>5770.7</v>
      </c>
      <c r="I41" s="100"/>
      <c r="J41" s="102">
        <v>5000.0</v>
      </c>
      <c r="K41" s="103"/>
      <c r="L41" s="127">
        <v>5000.0</v>
      </c>
      <c r="M41" s="105">
        <v>38.35</v>
      </c>
      <c r="N41" s="105">
        <v>0.0</v>
      </c>
      <c r="O41" s="105">
        <v>11026.55</v>
      </c>
      <c r="P41" s="105">
        <v>0.0</v>
      </c>
    </row>
    <row r="42" ht="15.75" customHeight="1">
      <c r="A42" s="107" t="s">
        <v>80</v>
      </c>
      <c r="B42" s="108"/>
      <c r="C42" s="109">
        <f t="shared" ref="C42:F42" si="3">SUM(C25:C41)</f>
        <v>551509.988</v>
      </c>
      <c r="D42" s="110">
        <f t="shared" si="3"/>
        <v>0</v>
      </c>
      <c r="E42" s="109">
        <f t="shared" si="3"/>
        <v>521202.77</v>
      </c>
      <c r="F42" s="110">
        <f t="shared" si="3"/>
        <v>485957.23</v>
      </c>
      <c r="G42" s="128">
        <f>SUM(G23:G41)</f>
        <v>492392.17</v>
      </c>
      <c r="H42" s="129">
        <f t="shared" ref="H42:I42" si="4">SUM(H25:H41)</f>
        <v>491288.55</v>
      </c>
      <c r="I42" s="113">
        <f t="shared" si="4"/>
        <v>542356</v>
      </c>
      <c r="J42" s="130">
        <f t="shared" ref="J42:P42" si="5">SUM(J24:J41)</f>
        <v>559600</v>
      </c>
      <c r="K42" s="131">
        <f t="shared" si="5"/>
        <v>479560.29</v>
      </c>
      <c r="L42" s="132">
        <f t="shared" si="5"/>
        <v>546100</v>
      </c>
      <c r="M42" s="133">
        <f t="shared" si="5"/>
        <v>488617.87</v>
      </c>
      <c r="N42" s="133">
        <f t="shared" si="5"/>
        <v>522240</v>
      </c>
      <c r="O42" s="133">
        <f t="shared" si="5"/>
        <v>488012.16</v>
      </c>
      <c r="P42" s="133">
        <f t="shared" si="5"/>
        <v>504879</v>
      </c>
    </row>
    <row r="43" ht="15.75" customHeight="1">
      <c r="A43" s="8"/>
      <c r="B43" s="80"/>
      <c r="C43" s="81"/>
      <c r="D43" s="52"/>
      <c r="E43" s="52"/>
      <c r="F43" s="52"/>
      <c r="G43" s="134"/>
      <c r="H43" s="10"/>
      <c r="J43" s="118"/>
      <c r="K43" s="119"/>
      <c r="L43" s="120"/>
      <c r="M43" s="120"/>
      <c r="N43" s="120"/>
      <c r="O43" s="120"/>
      <c r="P43" s="120"/>
    </row>
    <row r="44" ht="15.75" customHeight="1">
      <c r="A44" s="135" t="s">
        <v>81</v>
      </c>
      <c r="B44" s="136"/>
      <c r="C44" s="121"/>
      <c r="D44" s="59"/>
      <c r="E44" s="59"/>
      <c r="F44" s="59"/>
      <c r="G44" s="134"/>
      <c r="H44" s="12"/>
      <c r="J44" s="97"/>
    </row>
    <row r="45" ht="15.75" customHeight="1">
      <c r="A45" s="91">
        <v>6000.0</v>
      </c>
      <c r="B45" s="137" t="s">
        <v>82</v>
      </c>
      <c r="C45" s="82"/>
      <c r="D45" s="52"/>
      <c r="E45" s="82"/>
      <c r="F45" s="52"/>
      <c r="G45" s="134"/>
      <c r="H45" s="12"/>
      <c r="I45" s="87">
        <v>0.0</v>
      </c>
      <c r="J45" s="86">
        <v>0.0</v>
      </c>
      <c r="K45" s="87"/>
      <c r="L45" s="88"/>
      <c r="M45" s="89">
        <v>0.0</v>
      </c>
      <c r="N45" s="89">
        <v>0.0</v>
      </c>
      <c r="O45" s="89">
        <v>0.0</v>
      </c>
      <c r="P45" s="89">
        <v>0.0</v>
      </c>
    </row>
    <row r="46" ht="15.75" customHeight="1">
      <c r="A46" s="91">
        <v>6010.0</v>
      </c>
      <c r="B46" s="137" t="s">
        <v>83</v>
      </c>
      <c r="C46" s="82"/>
      <c r="D46" s="52"/>
      <c r="E46" s="82"/>
      <c r="F46" s="52"/>
      <c r="G46" s="134"/>
      <c r="H46" s="12"/>
      <c r="I46" s="87">
        <v>0.0</v>
      </c>
      <c r="J46" s="86">
        <v>0.0</v>
      </c>
      <c r="K46" s="87"/>
      <c r="L46" s="95">
        <v>0.0</v>
      </c>
      <c r="M46" s="89">
        <v>19929.8</v>
      </c>
      <c r="N46" s="89">
        <v>75000.0</v>
      </c>
      <c r="O46" s="89">
        <v>128621.58</v>
      </c>
      <c r="P46" s="89">
        <v>75000.0</v>
      </c>
    </row>
    <row r="47" ht="15.75" customHeight="1">
      <c r="A47" s="91">
        <v>6015.0</v>
      </c>
      <c r="B47" s="137" t="s">
        <v>172</v>
      </c>
      <c r="C47" s="82"/>
      <c r="D47" s="52"/>
      <c r="E47" s="82"/>
      <c r="F47" s="16">
        <v>23282.17</v>
      </c>
      <c r="G47" s="134"/>
      <c r="H47" s="12"/>
      <c r="I47" s="87">
        <v>0.0</v>
      </c>
      <c r="J47" s="86">
        <v>0.0</v>
      </c>
      <c r="K47" s="87">
        <v>6901.0</v>
      </c>
      <c r="L47" s="95"/>
      <c r="M47" s="89"/>
      <c r="N47" s="89"/>
      <c r="O47" s="89"/>
      <c r="P47" s="89"/>
    </row>
    <row r="48" ht="15.75" customHeight="1">
      <c r="A48" s="138" t="s">
        <v>85</v>
      </c>
      <c r="B48" s="139"/>
      <c r="C48" s="140">
        <f t="shared" ref="C48:F48" si="6">SUM(C45:C47)</f>
        <v>0</v>
      </c>
      <c r="D48" s="109">
        <f t="shared" si="6"/>
        <v>0</v>
      </c>
      <c r="E48" s="141">
        <f t="shared" si="6"/>
        <v>0</v>
      </c>
      <c r="F48" s="141">
        <f t="shared" si="6"/>
        <v>23282.17</v>
      </c>
      <c r="G48" s="142"/>
      <c r="H48" s="12"/>
      <c r="I48" s="143">
        <f t="shared" ref="I48:K48" si="7">SUM(I45:I47)</f>
        <v>0</v>
      </c>
      <c r="J48" s="144">
        <f t="shared" si="7"/>
        <v>0</v>
      </c>
      <c r="K48" s="145">
        <f t="shared" si="7"/>
        <v>6901</v>
      </c>
      <c r="L48" s="116">
        <f t="shared" ref="L48:M48" si="8">SUM(L45:L46)</f>
        <v>0</v>
      </c>
      <c r="M48" s="117">
        <f t="shared" si="8"/>
        <v>19929.8</v>
      </c>
      <c r="N48" s="117">
        <f>N46</f>
        <v>75000</v>
      </c>
      <c r="O48" s="117">
        <f>SUM(O45:O46)</f>
        <v>128621.58</v>
      </c>
      <c r="P48" s="117">
        <f>P46</f>
        <v>75000</v>
      </c>
    </row>
    <row r="49" ht="15.75" customHeight="1">
      <c r="C49" s="81"/>
      <c r="D49" s="52"/>
      <c r="E49" s="52"/>
      <c r="F49" s="52"/>
      <c r="G49" s="134"/>
      <c r="H49" s="12"/>
      <c r="J49" s="146"/>
      <c r="K49" s="147"/>
      <c r="L49" s="88"/>
      <c r="M49" s="88"/>
      <c r="N49" s="88"/>
      <c r="O49" s="88"/>
      <c r="P49" s="88"/>
    </row>
    <row r="50" ht="15.75" customHeight="1">
      <c r="A50" s="148" t="s">
        <v>86</v>
      </c>
      <c r="B50" s="80"/>
      <c r="C50" s="81"/>
      <c r="D50" s="52"/>
      <c r="E50" s="52"/>
      <c r="F50" s="52"/>
      <c r="G50" s="134"/>
      <c r="H50" s="12"/>
      <c r="J50" s="97"/>
    </row>
    <row r="51" ht="15.75" customHeight="1">
      <c r="A51" s="8">
        <v>4110.0</v>
      </c>
      <c r="B51" s="80" t="s">
        <v>87</v>
      </c>
      <c r="C51" s="149"/>
      <c r="D51" s="150"/>
      <c r="E51" s="149"/>
      <c r="F51" s="150"/>
      <c r="G51" s="84"/>
      <c r="H51" s="4"/>
      <c r="J51" s="86">
        <v>0.0</v>
      </c>
      <c r="K51" s="87"/>
      <c r="L51" s="88"/>
      <c r="M51" s="88"/>
      <c r="N51" s="89">
        <v>0.0</v>
      </c>
      <c r="O51" s="89">
        <v>2762.0</v>
      </c>
      <c r="P51" s="89">
        <v>0.0</v>
      </c>
    </row>
    <row r="52" ht="15.75" customHeight="1">
      <c r="A52" s="8">
        <v>4120.0</v>
      </c>
      <c r="B52" s="80" t="s">
        <v>88</v>
      </c>
      <c r="C52" s="92">
        <v>10000.0</v>
      </c>
      <c r="D52" s="52"/>
      <c r="E52" s="92">
        <v>10000.0</v>
      </c>
      <c r="F52" s="16">
        <v>5029.9</v>
      </c>
      <c r="G52" s="4">
        <v>10000.0</v>
      </c>
      <c r="H52" s="122">
        <v>16997.0</v>
      </c>
      <c r="I52" s="100">
        <v>10000.0</v>
      </c>
      <c r="J52" s="86">
        <v>8000.0</v>
      </c>
      <c r="K52" s="87">
        <v>7872.0</v>
      </c>
      <c r="L52" s="88"/>
      <c r="M52" s="88"/>
      <c r="N52" s="89">
        <v>4500.0</v>
      </c>
      <c r="O52" s="89">
        <v>0.0</v>
      </c>
      <c r="P52" s="89">
        <v>0.0</v>
      </c>
    </row>
    <row r="53" ht="15.75" customHeight="1">
      <c r="A53" s="8">
        <v>4150.0</v>
      </c>
      <c r="B53" s="80" t="s">
        <v>89</v>
      </c>
      <c r="C53" s="82"/>
      <c r="D53" s="52"/>
      <c r="E53" s="82"/>
      <c r="F53" s="52"/>
      <c r="G53" s="84"/>
      <c r="H53" s="122"/>
      <c r="I53" s="100"/>
      <c r="J53" s="97"/>
    </row>
    <row r="54" ht="15.75" customHeight="1">
      <c r="A54" s="8">
        <v>4200.0</v>
      </c>
      <c r="B54" s="80" t="s">
        <v>90</v>
      </c>
      <c r="C54" s="92">
        <v>30000.0</v>
      </c>
      <c r="D54" s="52"/>
      <c r="E54" s="92">
        <v>30000.0</v>
      </c>
      <c r="F54" s="16">
        <v>31500.0</v>
      </c>
      <c r="G54" s="4">
        <v>8000.0</v>
      </c>
      <c r="H54" s="122">
        <v>8050.0</v>
      </c>
      <c r="I54" s="100">
        <v>2000.0</v>
      </c>
      <c r="J54" s="86">
        <v>2400.0</v>
      </c>
      <c r="K54" s="87">
        <v>2400.0</v>
      </c>
      <c r="L54" s="88"/>
      <c r="M54" s="89">
        <v>2400.0</v>
      </c>
      <c r="N54" s="89">
        <v>3500.0</v>
      </c>
      <c r="O54" s="89">
        <v>0.0</v>
      </c>
      <c r="P54" s="89">
        <v>3500.0</v>
      </c>
    </row>
    <row r="55" ht="15.75" customHeight="1">
      <c r="A55" s="8">
        <v>4300.0</v>
      </c>
      <c r="B55" s="80" t="s">
        <v>91</v>
      </c>
      <c r="C55" s="92">
        <v>5000.0</v>
      </c>
      <c r="D55" s="52"/>
      <c r="E55" s="92">
        <v>5000.0</v>
      </c>
      <c r="F55" s="52"/>
      <c r="G55" s="4">
        <v>5000.0</v>
      </c>
      <c r="H55" s="151">
        <v>4753.8</v>
      </c>
      <c r="I55" s="100">
        <v>5000.0</v>
      </c>
      <c r="J55" s="86">
        <v>4000.0</v>
      </c>
      <c r="K55" s="87"/>
      <c r="L55" s="95">
        <v>4000.0</v>
      </c>
      <c r="M55" s="88"/>
      <c r="N55" s="89">
        <v>0.0</v>
      </c>
      <c r="O55" s="89">
        <v>1000.0</v>
      </c>
      <c r="P55" s="89">
        <v>0.0</v>
      </c>
    </row>
    <row r="56" ht="15.75" customHeight="1">
      <c r="A56" s="8">
        <v>4350.0</v>
      </c>
      <c r="B56" s="80" t="s">
        <v>92</v>
      </c>
      <c r="C56" s="82"/>
      <c r="D56" s="52"/>
      <c r="E56" s="82"/>
      <c r="F56" s="52"/>
      <c r="G56" s="84"/>
      <c r="H56" s="4"/>
      <c r="I56" s="100"/>
      <c r="J56" s="97"/>
    </row>
    <row r="57" ht="15.75" customHeight="1">
      <c r="A57" s="8">
        <v>4500.0</v>
      </c>
      <c r="B57" s="80" t="s">
        <v>93</v>
      </c>
      <c r="C57" s="82"/>
      <c r="D57" s="52"/>
      <c r="E57" s="82"/>
      <c r="F57" s="52"/>
      <c r="G57" s="84"/>
      <c r="H57" s="4"/>
      <c r="I57" s="100"/>
      <c r="J57" s="86">
        <v>5000.0</v>
      </c>
      <c r="K57" s="87"/>
      <c r="L57" s="95">
        <v>5000.0</v>
      </c>
      <c r="M57" s="88"/>
      <c r="N57" s="89">
        <v>5000.0</v>
      </c>
      <c r="O57" s="89">
        <v>1000.0</v>
      </c>
      <c r="P57" s="89">
        <v>5000.0</v>
      </c>
    </row>
    <row r="58" ht="15.75" customHeight="1">
      <c r="A58" s="8">
        <v>4510.0</v>
      </c>
      <c r="B58" s="80" t="s">
        <v>94</v>
      </c>
      <c r="C58" s="92">
        <v>10000.0</v>
      </c>
      <c r="D58" s="52"/>
      <c r="E58" s="92">
        <v>10000.0</v>
      </c>
      <c r="F58" s="16">
        <v>9275.08</v>
      </c>
      <c r="G58" s="4">
        <v>10000.0</v>
      </c>
      <c r="H58" s="122">
        <v>10885.77</v>
      </c>
      <c r="I58" s="100">
        <v>15000.0</v>
      </c>
      <c r="J58" s="97"/>
      <c r="K58" s="87">
        <v>571.0</v>
      </c>
      <c r="L58" s="88"/>
      <c r="M58" s="88"/>
      <c r="N58" s="89">
        <v>0.0</v>
      </c>
      <c r="O58" s="89">
        <v>180.0</v>
      </c>
      <c r="P58" s="89">
        <v>0.0</v>
      </c>
    </row>
    <row r="59" ht="15.75" customHeight="1">
      <c r="A59" s="8">
        <v>4590.0</v>
      </c>
      <c r="B59" s="80" t="s">
        <v>95</v>
      </c>
      <c r="C59" s="82"/>
      <c r="D59" s="52"/>
      <c r="E59" s="82"/>
      <c r="F59" s="52"/>
      <c r="G59" s="84"/>
      <c r="H59" s="4"/>
      <c r="I59" s="100"/>
      <c r="J59" s="86">
        <v>0.0</v>
      </c>
      <c r="K59" s="87"/>
      <c r="L59" s="88"/>
      <c r="M59" s="88"/>
      <c r="N59" s="89">
        <v>0.0</v>
      </c>
      <c r="O59" s="89">
        <v>70269.5</v>
      </c>
      <c r="P59" s="89">
        <v>0.0</v>
      </c>
    </row>
    <row r="60" ht="15.75" customHeight="1">
      <c r="A60" s="8">
        <v>4700.0</v>
      </c>
      <c r="B60" s="80" t="s">
        <v>96</v>
      </c>
      <c r="C60" s="82"/>
      <c r="D60" s="52"/>
      <c r="E60" s="82"/>
      <c r="F60" s="52"/>
      <c r="G60" s="4">
        <v>30000.0</v>
      </c>
      <c r="H60" s="122">
        <v>29266.0</v>
      </c>
      <c r="I60" s="100">
        <v>50000.0</v>
      </c>
      <c r="J60" s="97"/>
    </row>
    <row r="61" ht="15.75" customHeight="1">
      <c r="A61" s="8">
        <v>4800.0</v>
      </c>
      <c r="B61" s="80" t="s">
        <v>97</v>
      </c>
      <c r="C61" s="92">
        <v>100000.0</v>
      </c>
      <c r="D61" s="52"/>
      <c r="E61" s="92">
        <v>100000.0</v>
      </c>
      <c r="F61" s="16">
        <v>9246.0</v>
      </c>
      <c r="G61" s="4">
        <v>100000.0</v>
      </c>
      <c r="H61" s="122">
        <v>100238.0</v>
      </c>
      <c r="I61" s="100">
        <v>50000.0</v>
      </c>
      <c r="J61" s="86">
        <v>0.0</v>
      </c>
      <c r="K61" s="87">
        <v>9792.04</v>
      </c>
      <c r="L61" s="88"/>
      <c r="M61" s="89">
        <v>229604.45</v>
      </c>
      <c r="N61" s="89">
        <v>10000.0</v>
      </c>
      <c r="O61" s="89">
        <v>3600.0</v>
      </c>
      <c r="P61" s="89">
        <v>5000.0</v>
      </c>
    </row>
    <row r="62" ht="15.75" customHeight="1">
      <c r="A62" s="8">
        <v>4990.0</v>
      </c>
      <c r="B62" s="80" t="s">
        <v>99</v>
      </c>
      <c r="C62" s="92">
        <v>30000.0</v>
      </c>
      <c r="D62" s="52"/>
      <c r="E62" s="92">
        <v>30000.0</v>
      </c>
      <c r="F62" s="16">
        <v>358.59</v>
      </c>
      <c r="G62" s="4">
        <v>30000.0</v>
      </c>
      <c r="H62" s="122">
        <v>24420.02</v>
      </c>
      <c r="I62" s="100">
        <v>50000.0</v>
      </c>
      <c r="J62" s="86">
        <v>10000.0</v>
      </c>
      <c r="K62" s="87">
        <v>9559.0</v>
      </c>
      <c r="L62" s="95">
        <v>10000.0</v>
      </c>
      <c r="M62" s="89">
        <v>11467.28</v>
      </c>
      <c r="N62" s="89">
        <v>10000.0</v>
      </c>
      <c r="O62" s="89">
        <v>714.58</v>
      </c>
      <c r="P62" s="89">
        <v>20000.0</v>
      </c>
    </row>
    <row r="63" ht="15.75" customHeight="1">
      <c r="A63" s="8">
        <v>6010.0</v>
      </c>
      <c r="B63" s="80" t="s">
        <v>83</v>
      </c>
      <c r="C63" s="82"/>
      <c r="D63" s="52"/>
      <c r="E63" s="82"/>
      <c r="F63" s="52"/>
      <c r="G63" s="84"/>
      <c r="H63" s="4"/>
      <c r="I63" s="100"/>
      <c r="J63" s="86">
        <v>0.0</v>
      </c>
    </row>
    <row r="64" ht="15.75" customHeight="1">
      <c r="A64" s="8">
        <v>6015.0</v>
      </c>
      <c r="B64" s="80" t="s">
        <v>84</v>
      </c>
      <c r="C64" s="82"/>
      <c r="D64" s="52"/>
      <c r="E64" s="92">
        <v>23282.17</v>
      </c>
      <c r="F64" s="52"/>
      <c r="G64" s="4">
        <v>20703.0</v>
      </c>
      <c r="H64" s="122">
        <v>20703.0</v>
      </c>
      <c r="I64" s="100">
        <v>20000.0</v>
      </c>
      <c r="J64" s="97"/>
    </row>
    <row r="65" ht="15.75" customHeight="1">
      <c r="A65" s="8">
        <v>6100.0</v>
      </c>
      <c r="B65" s="80" t="s">
        <v>100</v>
      </c>
      <c r="C65" s="82"/>
      <c r="D65" s="52"/>
      <c r="E65" s="82"/>
      <c r="F65" s="52"/>
      <c r="G65" s="84"/>
      <c r="H65" s="4"/>
      <c r="I65" s="100"/>
      <c r="J65" s="86">
        <v>0.0</v>
      </c>
      <c r="K65" s="87"/>
      <c r="L65" s="88"/>
      <c r="M65" s="88"/>
      <c r="N65" s="88"/>
      <c r="O65" s="88"/>
      <c r="P65" s="88"/>
    </row>
    <row r="66" ht="15.75" customHeight="1">
      <c r="A66" s="8">
        <v>6110.0</v>
      </c>
      <c r="B66" s="80" t="s">
        <v>101</v>
      </c>
      <c r="C66" s="82"/>
      <c r="D66" s="52"/>
      <c r="E66" s="82"/>
      <c r="F66" s="52"/>
      <c r="G66" s="84"/>
      <c r="H66" s="4"/>
      <c r="I66" s="100"/>
      <c r="J66" s="86">
        <v>2000.0</v>
      </c>
      <c r="K66" s="87"/>
      <c r="L66" s="95">
        <v>2000.0</v>
      </c>
      <c r="M66" s="89">
        <v>122.88</v>
      </c>
      <c r="N66" s="89">
        <v>1000.0</v>
      </c>
      <c r="O66" s="89">
        <v>0.0</v>
      </c>
      <c r="P66" s="89">
        <v>1000.0</v>
      </c>
    </row>
    <row r="67" ht="15.75" customHeight="1">
      <c r="A67" s="8">
        <v>6300.0</v>
      </c>
      <c r="B67" s="80" t="s">
        <v>102</v>
      </c>
      <c r="C67" s="92">
        <v>39000.0</v>
      </c>
      <c r="D67" s="52"/>
      <c r="E67" s="92">
        <v>38763.0</v>
      </c>
      <c r="F67" s="16">
        <v>38763.0</v>
      </c>
      <c r="G67" s="4">
        <v>60000.0</v>
      </c>
      <c r="H67" s="122">
        <v>24666.64</v>
      </c>
      <c r="I67" s="100">
        <v>60000.0</v>
      </c>
      <c r="J67" s="86">
        <v>0.0</v>
      </c>
      <c r="K67" s="87"/>
      <c r="L67" s="95">
        <v>70000.0</v>
      </c>
      <c r="M67" s="89">
        <v>10625.0</v>
      </c>
      <c r="N67" s="89">
        <v>50000.0</v>
      </c>
      <c r="O67" s="89">
        <v>0.0</v>
      </c>
      <c r="P67" s="89">
        <v>0.0</v>
      </c>
    </row>
    <row r="68" ht="15.75" customHeight="1">
      <c r="A68" s="8">
        <v>6320.0</v>
      </c>
      <c r="B68" s="80" t="s">
        <v>103</v>
      </c>
      <c r="C68" s="82"/>
      <c r="D68" s="52"/>
      <c r="E68" s="82"/>
      <c r="F68" s="52"/>
      <c r="G68" s="84"/>
      <c r="H68" s="122">
        <v>534.0</v>
      </c>
      <c r="I68" s="100"/>
      <c r="J68" s="86">
        <v>0.0</v>
      </c>
      <c r="K68" s="87"/>
      <c r="L68" s="88"/>
      <c r="M68" s="89">
        <v>1996.25</v>
      </c>
      <c r="N68" s="89">
        <v>0.0</v>
      </c>
      <c r="O68" s="89">
        <v>0.0</v>
      </c>
      <c r="P68" s="89">
        <v>0.0</v>
      </c>
    </row>
    <row r="69" ht="15.75" customHeight="1">
      <c r="A69" s="8">
        <v>6340.0</v>
      </c>
      <c r="B69" s="80" t="s">
        <v>104</v>
      </c>
      <c r="C69" s="82"/>
      <c r="D69" s="52"/>
      <c r="E69" s="82"/>
      <c r="F69" s="52"/>
      <c r="G69" s="84"/>
      <c r="H69" s="4"/>
      <c r="I69" s="100"/>
      <c r="J69" s="86">
        <v>0.0</v>
      </c>
      <c r="K69" s="87">
        <v>5406.84</v>
      </c>
      <c r="L69" s="88"/>
      <c r="M69" s="88"/>
      <c r="N69" s="88"/>
      <c r="O69" s="88"/>
      <c r="P69" s="88"/>
    </row>
    <row r="70" ht="15.75" customHeight="1">
      <c r="A70" s="8">
        <v>6360.0</v>
      </c>
      <c r="B70" s="80" t="s">
        <v>105</v>
      </c>
      <c r="C70" s="82"/>
      <c r="D70" s="52"/>
      <c r="E70" s="82"/>
      <c r="F70" s="16">
        <v>1958.14</v>
      </c>
      <c r="G70" s="84"/>
      <c r="H70" s="122">
        <v>2693.75</v>
      </c>
      <c r="I70" s="100"/>
      <c r="J70" s="97"/>
    </row>
    <row r="71" ht="15.75" customHeight="1">
      <c r="A71" s="8">
        <v>6390.0</v>
      </c>
      <c r="B71" s="80" t="s">
        <v>106</v>
      </c>
      <c r="C71" s="82"/>
      <c r="D71" s="52"/>
      <c r="E71" s="82"/>
      <c r="F71" s="52"/>
      <c r="G71" s="84"/>
      <c r="H71" s="122">
        <v>1185.0</v>
      </c>
      <c r="I71" s="100"/>
      <c r="J71" s="86">
        <v>0.0</v>
      </c>
      <c r="K71" s="87"/>
      <c r="L71" s="88"/>
      <c r="M71" s="89">
        <v>2435.0</v>
      </c>
      <c r="N71" s="89">
        <v>0.0</v>
      </c>
      <c r="O71" s="89">
        <v>0.0</v>
      </c>
      <c r="P71" s="89">
        <v>0.0</v>
      </c>
    </row>
    <row r="72" ht="15.75" customHeight="1">
      <c r="A72" s="8">
        <v>6420.0</v>
      </c>
      <c r="B72" s="80" t="s">
        <v>107</v>
      </c>
      <c r="C72" s="82"/>
      <c r="D72" s="52"/>
      <c r="E72" s="82"/>
      <c r="F72" s="52"/>
      <c r="G72" s="84"/>
      <c r="H72" s="4"/>
      <c r="I72" s="100"/>
      <c r="J72" s="86">
        <v>0.0</v>
      </c>
      <c r="K72" s="87"/>
      <c r="L72" s="88"/>
      <c r="M72" s="88"/>
      <c r="N72" s="89">
        <v>2000.0</v>
      </c>
      <c r="O72" s="89">
        <v>0.0</v>
      </c>
      <c r="P72" s="89">
        <v>0.0</v>
      </c>
    </row>
    <row r="73" ht="15.75" customHeight="1">
      <c r="A73" s="8">
        <v>6440.0</v>
      </c>
      <c r="B73" s="80" t="s">
        <v>108</v>
      </c>
      <c r="C73" s="82"/>
      <c r="D73" s="52"/>
      <c r="E73" s="82"/>
      <c r="F73" s="52"/>
      <c r="G73" s="84"/>
      <c r="H73" s="4"/>
      <c r="I73" s="100"/>
      <c r="J73" s="86">
        <v>5000.0</v>
      </c>
      <c r="K73" s="87"/>
      <c r="L73" s="95">
        <v>5000.0</v>
      </c>
      <c r="M73" s="88"/>
      <c r="N73" s="88"/>
      <c r="O73" s="88"/>
      <c r="P73" s="88"/>
    </row>
    <row r="74" ht="15.75" customHeight="1">
      <c r="A74" s="8">
        <v>6490.0</v>
      </c>
      <c r="B74" s="80" t="s">
        <v>109</v>
      </c>
      <c r="C74" s="82"/>
      <c r="D74" s="52"/>
      <c r="E74" s="82"/>
      <c r="F74" s="16">
        <v>1240.0</v>
      </c>
      <c r="G74" s="84"/>
      <c r="H74" s="4"/>
      <c r="I74" s="100"/>
      <c r="J74" s="86">
        <v>0.0</v>
      </c>
      <c r="K74" s="87">
        <v>1100.0</v>
      </c>
      <c r="L74" s="95"/>
      <c r="M74" s="88"/>
      <c r="N74" s="88"/>
      <c r="O74" s="88"/>
      <c r="P74" s="88"/>
    </row>
    <row r="75" ht="15.75" customHeight="1">
      <c r="A75" s="8">
        <v>6540.0</v>
      </c>
      <c r="B75" s="80" t="s">
        <v>110</v>
      </c>
      <c r="C75" s="92">
        <v>20000.0</v>
      </c>
      <c r="D75" s="52"/>
      <c r="E75" s="92">
        <v>15000.0</v>
      </c>
      <c r="F75" s="16">
        <v>1622.0</v>
      </c>
      <c r="G75" s="4">
        <v>10000.0</v>
      </c>
      <c r="H75" s="122">
        <v>12093.0</v>
      </c>
      <c r="I75" s="100">
        <v>10000.0</v>
      </c>
      <c r="J75" s="86">
        <v>5000.0</v>
      </c>
      <c r="K75" s="87">
        <v>13880.73</v>
      </c>
      <c r="L75" s="95">
        <v>5000.0</v>
      </c>
      <c r="M75" s="89">
        <v>0.0</v>
      </c>
      <c r="N75" s="89">
        <v>7000.0</v>
      </c>
      <c r="O75" s="89">
        <v>699.0</v>
      </c>
      <c r="P75" s="89">
        <v>0.0</v>
      </c>
    </row>
    <row r="76" ht="15.75" customHeight="1">
      <c r="A76" s="8">
        <v>6550.0</v>
      </c>
      <c r="B76" s="80" t="s">
        <v>111</v>
      </c>
      <c r="C76" s="82"/>
      <c r="D76" s="52"/>
      <c r="E76" s="82"/>
      <c r="F76" s="16">
        <v>9499.0</v>
      </c>
      <c r="G76" s="4">
        <v>2500.0</v>
      </c>
      <c r="H76" s="151">
        <v>2431.0</v>
      </c>
      <c r="I76" s="100">
        <v>5000.0</v>
      </c>
      <c r="J76" s="86">
        <v>25000.0</v>
      </c>
      <c r="K76" s="87">
        <f>5061.11+4749.25</f>
        <v>9810.36</v>
      </c>
      <c r="L76" s="88"/>
      <c r="M76" s="89">
        <v>3387.0</v>
      </c>
      <c r="N76" s="89">
        <v>10000.0</v>
      </c>
      <c r="O76" s="89">
        <v>119.0</v>
      </c>
      <c r="P76" s="89">
        <v>2500.0</v>
      </c>
    </row>
    <row r="77" ht="15.75" customHeight="1">
      <c r="A77" s="8">
        <v>6570.0</v>
      </c>
      <c r="B77" s="80" t="s">
        <v>112</v>
      </c>
      <c r="C77" s="82"/>
      <c r="D77" s="52"/>
      <c r="E77" s="82"/>
      <c r="F77" s="52"/>
      <c r="G77" s="4"/>
      <c r="H77" s="151">
        <v>7980.0</v>
      </c>
      <c r="I77" s="100"/>
      <c r="J77" s="97"/>
      <c r="K77" s="87">
        <v>1536.0</v>
      </c>
      <c r="L77" s="88"/>
      <c r="M77" s="89"/>
      <c r="N77" s="89"/>
      <c r="O77" s="89"/>
      <c r="P77" s="89"/>
    </row>
    <row r="78" ht="15.75" customHeight="1">
      <c r="A78" s="8" t="s">
        <v>113</v>
      </c>
      <c r="B78" s="80" t="s">
        <v>114</v>
      </c>
      <c r="C78" s="82"/>
      <c r="D78" s="52"/>
      <c r="E78" s="82"/>
      <c r="F78" s="52"/>
      <c r="G78" s="84"/>
      <c r="H78" s="151"/>
      <c r="I78" s="100"/>
      <c r="J78" s="86">
        <v>0.0</v>
      </c>
    </row>
    <row r="79" ht="15.75" customHeight="1">
      <c r="A79" s="8">
        <v>6620.0</v>
      </c>
      <c r="B79" s="80" t="s">
        <v>115</v>
      </c>
      <c r="C79" s="82"/>
      <c r="D79" s="52"/>
      <c r="E79" s="82"/>
      <c r="F79" s="52"/>
      <c r="G79" s="84"/>
      <c r="H79" s="4"/>
      <c r="I79" s="100"/>
      <c r="J79" s="86">
        <v>0.0</v>
      </c>
      <c r="K79" s="87"/>
      <c r="L79" s="88"/>
      <c r="M79" s="88"/>
      <c r="N79" s="89">
        <v>0.0</v>
      </c>
      <c r="O79" s="89">
        <v>0.0</v>
      </c>
      <c r="P79" s="89">
        <v>0.0</v>
      </c>
    </row>
    <row r="80" ht="15.75" customHeight="1">
      <c r="A80" s="8">
        <v>6700.0</v>
      </c>
      <c r="B80" s="80" t="s">
        <v>116</v>
      </c>
      <c r="C80" s="92">
        <v>70000.0</v>
      </c>
      <c r="D80" s="52"/>
      <c r="E80" s="92">
        <v>65000.0</v>
      </c>
      <c r="F80" s="16">
        <v>62312.5</v>
      </c>
      <c r="G80" s="4">
        <v>51000.0</v>
      </c>
      <c r="H80" s="151">
        <v>50912.5</v>
      </c>
      <c r="I80" s="100">
        <v>90000.0</v>
      </c>
      <c r="J80" s="86">
        <v>95000.0</v>
      </c>
      <c r="K80" s="87">
        <v>95006.25</v>
      </c>
      <c r="L80" s="95">
        <v>80000.0</v>
      </c>
      <c r="M80" s="89">
        <v>77093.75</v>
      </c>
      <c r="N80" s="89">
        <v>80000.0</v>
      </c>
      <c r="O80" s="89">
        <v>79906.25</v>
      </c>
      <c r="P80" s="89">
        <v>70000.0</v>
      </c>
    </row>
    <row r="81" ht="15.75" customHeight="1">
      <c r="A81" s="8">
        <v>6712.0</v>
      </c>
      <c r="B81" s="80" t="s">
        <v>117</v>
      </c>
      <c r="C81" s="92">
        <v>550000.0</v>
      </c>
      <c r="D81" s="52"/>
      <c r="E81" s="92">
        <v>550000.0</v>
      </c>
      <c r="F81" s="16">
        <v>529580.0</v>
      </c>
      <c r="G81" s="4">
        <v>490000.0</v>
      </c>
      <c r="H81" s="151">
        <v>489488.0</v>
      </c>
      <c r="I81" s="100">
        <v>450000.0</v>
      </c>
      <c r="J81" s="86">
        <v>475000.0</v>
      </c>
      <c r="K81" s="87">
        <v>495748.0</v>
      </c>
      <c r="L81" s="95">
        <v>400000.0</v>
      </c>
      <c r="M81" s="89">
        <v>410794.0</v>
      </c>
      <c r="N81" s="89">
        <v>350000.0</v>
      </c>
      <c r="O81" s="89">
        <v>356288.0</v>
      </c>
      <c r="P81" s="89">
        <v>300000.0</v>
      </c>
    </row>
    <row r="82" ht="15.75" customHeight="1">
      <c r="A82" s="8">
        <v>6730.0</v>
      </c>
      <c r="B82" s="80" t="s">
        <v>118</v>
      </c>
      <c r="C82" s="82"/>
      <c r="D82" s="52"/>
      <c r="E82" s="82"/>
      <c r="F82" s="52"/>
      <c r="G82" s="84"/>
      <c r="H82" s="4"/>
      <c r="I82" s="100"/>
      <c r="J82" s="86">
        <v>0.0</v>
      </c>
      <c r="K82" s="87"/>
      <c r="L82" s="88"/>
      <c r="M82" s="88"/>
      <c r="N82" s="88"/>
      <c r="O82" s="88"/>
      <c r="P82" s="88"/>
    </row>
    <row r="83" ht="15.75" customHeight="1">
      <c r="A83" s="8">
        <v>6790.0</v>
      </c>
      <c r="B83" s="80" t="s">
        <v>119</v>
      </c>
      <c r="C83" s="82"/>
      <c r="D83" s="52"/>
      <c r="E83" s="82"/>
      <c r="F83" s="16">
        <v>63500.0</v>
      </c>
      <c r="G83" s="84"/>
      <c r="H83" s="4"/>
      <c r="I83" s="100"/>
      <c r="J83" s="86">
        <v>0.0</v>
      </c>
      <c r="K83" s="87">
        <v>2000.0</v>
      </c>
      <c r="L83" s="88"/>
      <c r="M83" s="88"/>
      <c r="N83" s="89">
        <v>10000.0</v>
      </c>
      <c r="O83" s="90">
        <v>-20412.19</v>
      </c>
      <c r="P83" s="89">
        <v>5000.0</v>
      </c>
    </row>
    <row r="84" ht="15.75" customHeight="1">
      <c r="A84" s="8">
        <v>6800.0</v>
      </c>
      <c r="B84" s="80" t="s">
        <v>120</v>
      </c>
      <c r="C84" s="92">
        <v>1000.0</v>
      </c>
      <c r="D84" s="52"/>
      <c r="E84" s="92">
        <v>1000.0</v>
      </c>
      <c r="F84" s="52"/>
      <c r="G84" s="4">
        <v>1000.0</v>
      </c>
      <c r="H84" s="151">
        <v>688.0</v>
      </c>
      <c r="I84" s="100"/>
      <c r="J84" s="86">
        <v>6000.0</v>
      </c>
      <c r="K84" s="87">
        <v>5973.5</v>
      </c>
      <c r="L84" s="95">
        <v>6000.0</v>
      </c>
      <c r="M84" s="89">
        <v>3701.95</v>
      </c>
      <c r="N84" s="89">
        <v>6000.0</v>
      </c>
      <c r="O84" s="89">
        <v>1187.0</v>
      </c>
      <c r="P84" s="89">
        <v>2500.0</v>
      </c>
    </row>
    <row r="85" ht="15.75" customHeight="1">
      <c r="A85" s="8">
        <v>6810.0</v>
      </c>
      <c r="B85" s="80" t="s">
        <v>121</v>
      </c>
      <c r="C85" s="92">
        <v>8000.0</v>
      </c>
      <c r="D85" s="52"/>
      <c r="E85" s="92">
        <v>1608.75</v>
      </c>
      <c r="F85" s="16">
        <v>1608.75</v>
      </c>
      <c r="G85" s="84"/>
      <c r="H85" s="4"/>
      <c r="I85" s="100">
        <v>2000.0</v>
      </c>
      <c r="J85" s="86">
        <v>15000.0</v>
      </c>
      <c r="K85" s="87">
        <v>16675.0</v>
      </c>
      <c r="L85" s="95">
        <v>10000.0</v>
      </c>
      <c r="M85" s="89">
        <v>1306.67</v>
      </c>
      <c r="N85" s="89">
        <v>40000.0</v>
      </c>
      <c r="O85" s="89">
        <v>28730.91</v>
      </c>
      <c r="P85" s="89">
        <v>1500.0</v>
      </c>
    </row>
    <row r="86" ht="15.75" customHeight="1">
      <c r="A86" s="8">
        <v>6811.0</v>
      </c>
      <c r="B86" s="80" t="s">
        <v>122</v>
      </c>
      <c r="C86" s="92">
        <v>50000.0</v>
      </c>
      <c r="D86" s="52"/>
      <c r="E86" s="92">
        <v>25000.0</v>
      </c>
      <c r="F86" s="16">
        <v>23149.13</v>
      </c>
      <c r="G86" s="4">
        <v>50000.0</v>
      </c>
      <c r="H86" s="151">
        <v>47481.25</v>
      </c>
      <c r="I86" s="100">
        <v>70000.0</v>
      </c>
      <c r="J86" s="86"/>
      <c r="K86" s="87">
        <v>38635.97</v>
      </c>
      <c r="L86" s="95">
        <v>80000.0</v>
      </c>
      <c r="M86" s="89">
        <v>74635.31</v>
      </c>
      <c r="N86" s="89">
        <v>8000.0</v>
      </c>
      <c r="O86" s="89">
        <v>10680.95</v>
      </c>
      <c r="P86" s="89">
        <v>22500.0</v>
      </c>
    </row>
    <row r="87" ht="15.75" customHeight="1">
      <c r="A87" s="8">
        <v>6820.0</v>
      </c>
      <c r="B87" s="80" t="s">
        <v>123</v>
      </c>
      <c r="C87" s="82"/>
      <c r="D87" s="52"/>
      <c r="E87" s="82"/>
      <c r="F87" s="52"/>
      <c r="G87" s="4">
        <v>1000.0</v>
      </c>
      <c r="H87" s="151">
        <v>652.5</v>
      </c>
      <c r="I87" s="100">
        <v>5000.0</v>
      </c>
      <c r="J87" s="86">
        <v>20000.0</v>
      </c>
      <c r="K87" s="87">
        <v>8562.5</v>
      </c>
      <c r="L87" s="95">
        <v>20000.0</v>
      </c>
      <c r="M87" s="88"/>
      <c r="N87" s="89">
        <v>40000.0</v>
      </c>
      <c r="O87" s="89">
        <v>7481.0</v>
      </c>
      <c r="P87" s="89">
        <v>10000.0</v>
      </c>
    </row>
    <row r="88" ht="15.75" customHeight="1">
      <c r="A88" s="8">
        <v>6840.0</v>
      </c>
      <c r="B88" s="80" t="s">
        <v>124</v>
      </c>
      <c r="C88" s="82"/>
      <c r="D88" s="52"/>
      <c r="E88" s="82"/>
      <c r="F88" s="52"/>
      <c r="G88" s="84"/>
      <c r="H88" s="151">
        <v>1129.0</v>
      </c>
      <c r="I88" s="100"/>
      <c r="J88" s="97"/>
    </row>
    <row r="89" ht="15.75" customHeight="1">
      <c r="A89" s="8">
        <v>6860.0</v>
      </c>
      <c r="B89" s="80" t="s">
        <v>125</v>
      </c>
      <c r="C89" s="82"/>
      <c r="D89" s="52"/>
      <c r="E89" s="82"/>
      <c r="F89" s="52"/>
      <c r="G89" s="84"/>
      <c r="H89" s="4"/>
      <c r="I89" s="100">
        <v>10000.0</v>
      </c>
      <c r="J89" s="86">
        <v>1000.0</v>
      </c>
      <c r="K89" s="87"/>
      <c r="L89" s="95">
        <v>1000.0</v>
      </c>
      <c r="M89" s="89">
        <v>299.0</v>
      </c>
      <c r="N89" s="89">
        <v>500.0</v>
      </c>
      <c r="O89" s="89">
        <v>0.0</v>
      </c>
      <c r="P89" s="89">
        <v>0.0</v>
      </c>
    </row>
    <row r="90" ht="15.75" customHeight="1">
      <c r="A90" s="8">
        <v>6900.0</v>
      </c>
      <c r="B90" s="80" t="s">
        <v>126</v>
      </c>
      <c r="C90" s="92">
        <v>4000.0</v>
      </c>
      <c r="D90" s="52"/>
      <c r="E90" s="92">
        <v>5000.0</v>
      </c>
      <c r="F90" s="16">
        <v>4516.22</v>
      </c>
      <c r="G90" s="4">
        <v>6000.0</v>
      </c>
      <c r="H90" s="151">
        <v>5252.29</v>
      </c>
      <c r="I90" s="100">
        <v>3000.0</v>
      </c>
      <c r="J90" s="86">
        <v>10000.0</v>
      </c>
      <c r="K90" s="87">
        <v>11220.9</v>
      </c>
      <c r="L90" s="95">
        <v>5000.0</v>
      </c>
      <c r="M90" s="89">
        <v>1800.0</v>
      </c>
      <c r="N90" s="89">
        <v>5000.0</v>
      </c>
      <c r="O90" s="89">
        <v>8550.0</v>
      </c>
      <c r="P90" s="89">
        <v>10000.0</v>
      </c>
    </row>
    <row r="91" ht="15.75" customHeight="1">
      <c r="A91" s="8">
        <v>6940.0</v>
      </c>
      <c r="B91" s="80" t="s">
        <v>127</v>
      </c>
      <c r="C91" s="82"/>
      <c r="D91" s="52"/>
      <c r="E91" s="82"/>
      <c r="F91" s="52"/>
      <c r="G91" s="84"/>
      <c r="H91" s="4"/>
      <c r="I91" s="100"/>
      <c r="J91" s="86">
        <v>7500.0</v>
      </c>
      <c r="K91" s="87">
        <v>7240.97</v>
      </c>
      <c r="L91" s="95">
        <v>6000.0</v>
      </c>
      <c r="M91" s="89">
        <v>5408.72</v>
      </c>
      <c r="N91" s="89">
        <v>6000.0</v>
      </c>
      <c r="O91" s="89">
        <v>4200.0</v>
      </c>
      <c r="P91" s="89">
        <v>4000.0</v>
      </c>
    </row>
    <row r="92" ht="15.75" customHeight="1">
      <c r="A92" s="8">
        <v>7100.0</v>
      </c>
      <c r="B92" s="80" t="s">
        <v>128</v>
      </c>
      <c r="C92" s="82"/>
      <c r="D92" s="52"/>
      <c r="E92" s="82"/>
      <c r="F92" s="52"/>
      <c r="G92" s="84"/>
      <c r="H92" s="151">
        <v>213.5</v>
      </c>
      <c r="I92" s="100"/>
      <c r="J92" s="86">
        <v>5000.0</v>
      </c>
      <c r="K92" s="87">
        <v>1975.4</v>
      </c>
      <c r="L92" s="95">
        <v>5000.0</v>
      </c>
      <c r="M92" s="89">
        <v>3719.69</v>
      </c>
      <c r="N92" s="89">
        <v>5000.0</v>
      </c>
      <c r="O92" s="89">
        <v>812.5</v>
      </c>
      <c r="P92" s="89">
        <v>5000.0</v>
      </c>
    </row>
    <row r="93" ht="15.75" customHeight="1">
      <c r="A93" s="8">
        <v>7101.0</v>
      </c>
      <c r="B93" s="80" t="s">
        <v>129</v>
      </c>
      <c r="C93" s="82"/>
      <c r="D93" s="52"/>
      <c r="E93" s="82"/>
      <c r="F93" s="52"/>
      <c r="G93" s="84"/>
      <c r="H93" s="151"/>
      <c r="I93" s="100"/>
      <c r="J93" s="86"/>
      <c r="K93" s="87">
        <v>79.2</v>
      </c>
      <c r="L93" s="88"/>
      <c r="M93" s="89">
        <v>348.58</v>
      </c>
      <c r="N93" s="89"/>
      <c r="O93" s="89"/>
      <c r="P93" s="89"/>
    </row>
    <row r="94" ht="15.75" customHeight="1">
      <c r="A94" s="8">
        <v>7110.0</v>
      </c>
      <c r="B94" s="80" t="s">
        <v>130</v>
      </c>
      <c r="C94" s="82"/>
      <c r="D94" s="52"/>
      <c r="E94" s="82"/>
      <c r="F94" s="52"/>
      <c r="G94" s="84"/>
      <c r="H94" s="4"/>
      <c r="I94" s="100"/>
      <c r="J94" s="86"/>
      <c r="K94" s="87"/>
      <c r="L94" s="88"/>
      <c r="M94" s="88"/>
      <c r="N94" s="89"/>
      <c r="O94" s="89"/>
      <c r="P94" s="89"/>
    </row>
    <row r="95" ht="15.75" customHeight="1">
      <c r="A95" s="8">
        <v>7140.0</v>
      </c>
      <c r="B95" s="80" t="s">
        <v>131</v>
      </c>
      <c r="C95" s="82"/>
      <c r="D95" s="52"/>
      <c r="E95" s="82"/>
      <c r="F95" s="16">
        <v>7883.0</v>
      </c>
      <c r="G95" s="84"/>
      <c r="H95" s="151">
        <v>2046.0</v>
      </c>
      <c r="I95" s="100"/>
      <c r="J95" s="86"/>
      <c r="K95" s="87">
        <v>8515.0</v>
      </c>
      <c r="L95" s="88"/>
      <c r="M95" s="89">
        <v>746.0</v>
      </c>
      <c r="N95" s="89"/>
      <c r="O95" s="89">
        <v>13544.68</v>
      </c>
      <c r="P95" s="89"/>
    </row>
    <row r="96" ht="15.75" customHeight="1">
      <c r="A96" s="8">
        <v>7150.0</v>
      </c>
      <c r="B96" s="80" t="s">
        <v>132</v>
      </c>
      <c r="C96" s="82"/>
      <c r="D96" s="52"/>
      <c r="E96" s="82"/>
      <c r="F96" s="52"/>
      <c r="G96" s="84"/>
      <c r="H96" s="151">
        <v>725.0</v>
      </c>
      <c r="I96" s="100"/>
      <c r="J96" s="86"/>
      <c r="K96" s="87"/>
      <c r="L96" s="88"/>
      <c r="M96" s="88"/>
      <c r="N96" s="89"/>
      <c r="O96" s="89">
        <v>0.0</v>
      </c>
      <c r="P96" s="89"/>
    </row>
    <row r="97" ht="15.75" customHeight="1">
      <c r="A97" s="8">
        <v>7170.0</v>
      </c>
      <c r="B97" s="80" t="s">
        <v>173</v>
      </c>
      <c r="C97" s="82"/>
      <c r="D97" s="52"/>
      <c r="E97" s="82"/>
      <c r="F97" s="52"/>
      <c r="G97" s="84"/>
      <c r="H97" s="4"/>
      <c r="J97" s="97"/>
      <c r="O97" s="89">
        <v>45123.0</v>
      </c>
      <c r="P97" s="89"/>
    </row>
    <row r="98" ht="15.75" customHeight="1">
      <c r="A98" s="8">
        <v>7300.0</v>
      </c>
      <c r="B98" s="80" t="s">
        <v>133</v>
      </c>
      <c r="C98" s="82"/>
      <c r="D98" s="52"/>
      <c r="E98" s="82"/>
      <c r="F98" s="52"/>
      <c r="G98" s="84"/>
      <c r="H98" s="4"/>
      <c r="I98" s="100"/>
      <c r="J98" s="86"/>
      <c r="K98" s="87"/>
      <c r="L98" s="88"/>
      <c r="M98" s="88"/>
      <c r="N98" s="89"/>
      <c r="P98" s="89"/>
    </row>
    <row r="99" ht="15.75" customHeight="1">
      <c r="A99" s="8">
        <v>7320.0</v>
      </c>
      <c r="B99" s="80" t="s">
        <v>134</v>
      </c>
      <c r="C99" s="92">
        <v>10000.0</v>
      </c>
      <c r="D99" s="52"/>
      <c r="E99" s="92">
        <v>50000.0</v>
      </c>
      <c r="F99" s="16">
        <v>888.0</v>
      </c>
      <c r="G99" s="4">
        <v>20000.0</v>
      </c>
      <c r="H99" s="151">
        <v>17860.0</v>
      </c>
      <c r="I99" s="100">
        <v>30000.0</v>
      </c>
      <c r="J99" s="86">
        <v>17500.0</v>
      </c>
      <c r="K99" s="87">
        <v>17815.5</v>
      </c>
      <c r="L99" s="95">
        <v>15000.0</v>
      </c>
      <c r="M99" s="89">
        <v>14289.0</v>
      </c>
      <c r="N99" s="89">
        <v>20000.0</v>
      </c>
      <c r="O99" s="89">
        <v>0.0</v>
      </c>
      <c r="P99" s="89">
        <v>15000.0</v>
      </c>
    </row>
    <row r="100" ht="15.75" customHeight="1">
      <c r="A100" s="8">
        <v>7350.0</v>
      </c>
      <c r="B100" s="80" t="s">
        <v>135</v>
      </c>
      <c r="C100" s="82"/>
      <c r="D100" s="52"/>
      <c r="E100" s="82"/>
      <c r="F100" s="52"/>
      <c r="G100" s="84"/>
      <c r="H100" s="4"/>
      <c r="I100" s="100"/>
      <c r="J100" s="86">
        <v>15000.0</v>
      </c>
      <c r="K100" s="87"/>
      <c r="L100" s="95">
        <v>15000.0</v>
      </c>
      <c r="M100" s="88"/>
      <c r="N100" s="89">
        <v>0.0</v>
      </c>
      <c r="O100" s="89">
        <v>0.0</v>
      </c>
      <c r="P100" s="89">
        <v>0.0</v>
      </c>
    </row>
    <row r="101" ht="15.75" customHeight="1">
      <c r="A101" s="152">
        <v>7390.0</v>
      </c>
      <c r="B101" s="153" t="s">
        <v>174</v>
      </c>
      <c r="C101" s="82"/>
      <c r="D101" s="83"/>
      <c r="E101" s="52"/>
      <c r="F101" s="92">
        <v>52960.56</v>
      </c>
    </row>
    <row r="102" ht="15.75" customHeight="1">
      <c r="A102" s="8">
        <v>7400.0</v>
      </c>
      <c r="B102" s="80" t="s">
        <v>136</v>
      </c>
      <c r="C102" s="82"/>
      <c r="D102" s="52"/>
      <c r="E102" s="82"/>
      <c r="F102" s="52"/>
      <c r="G102" s="84"/>
      <c r="H102" s="4"/>
      <c r="I102" s="100"/>
      <c r="J102" s="86">
        <v>0.0</v>
      </c>
      <c r="K102" s="87"/>
      <c r="L102" s="88"/>
      <c r="M102" s="89">
        <v>2400.0</v>
      </c>
      <c r="N102" s="89">
        <v>0.0</v>
      </c>
      <c r="O102" s="89">
        <v>2400.0</v>
      </c>
      <c r="P102" s="89">
        <v>0.0</v>
      </c>
    </row>
    <row r="103" ht="15.75" customHeight="1">
      <c r="A103" s="8">
        <v>7410.0</v>
      </c>
      <c r="B103" s="80" t="s">
        <v>90</v>
      </c>
      <c r="C103" s="82"/>
      <c r="D103" s="52"/>
      <c r="E103" s="82"/>
      <c r="F103" s="52"/>
      <c r="G103" s="84"/>
      <c r="H103" s="4"/>
      <c r="I103" s="100"/>
      <c r="J103" s="86">
        <v>2750.0</v>
      </c>
      <c r="K103" s="87">
        <v>2750.0</v>
      </c>
      <c r="L103" s="88"/>
      <c r="M103" s="89"/>
      <c r="N103" s="89"/>
      <c r="O103" s="89"/>
      <c r="P103" s="89"/>
    </row>
    <row r="104" ht="15.75" customHeight="1">
      <c r="A104" s="8">
        <v>7420.0</v>
      </c>
      <c r="B104" s="80" t="s">
        <v>137</v>
      </c>
      <c r="C104" s="82"/>
      <c r="D104" s="52"/>
      <c r="E104" s="82"/>
      <c r="F104" s="52"/>
      <c r="G104" s="84"/>
      <c r="H104" s="4"/>
      <c r="I104" s="100"/>
      <c r="J104" s="86">
        <v>2500.0</v>
      </c>
      <c r="K104" s="87">
        <v>1025.0</v>
      </c>
      <c r="L104" s="95">
        <v>2500.0</v>
      </c>
      <c r="M104" s="88"/>
      <c r="N104" s="89">
        <v>0.0</v>
      </c>
      <c r="O104" s="89">
        <v>59.7</v>
      </c>
      <c r="P104" s="89">
        <v>3000.0</v>
      </c>
    </row>
    <row r="105" ht="15.75" customHeight="1">
      <c r="A105" s="8">
        <v>7430.0</v>
      </c>
      <c r="B105" s="80" t="s">
        <v>138</v>
      </c>
      <c r="C105" s="82"/>
      <c r="D105" s="52"/>
      <c r="E105" s="82"/>
      <c r="F105" s="52"/>
      <c r="G105" s="84"/>
      <c r="H105" s="4"/>
      <c r="I105" s="100"/>
      <c r="J105" s="97"/>
    </row>
    <row r="106" ht="15.75" customHeight="1">
      <c r="A106" s="8">
        <v>7500.0</v>
      </c>
      <c r="B106" s="80" t="s">
        <v>139</v>
      </c>
      <c r="C106" s="92">
        <v>21574.0</v>
      </c>
      <c r="D106" s="52"/>
      <c r="E106" s="92">
        <v>21574.0</v>
      </c>
      <c r="F106" s="16">
        <v>20146.0</v>
      </c>
      <c r="G106" s="4">
        <v>85716.0</v>
      </c>
      <c r="H106" s="151">
        <v>17937.0</v>
      </c>
      <c r="I106" s="100">
        <v>65000.0</v>
      </c>
      <c r="J106" s="86">
        <v>0.0</v>
      </c>
      <c r="K106" s="87"/>
      <c r="L106" s="88"/>
      <c r="M106" s="89">
        <v>89360.0</v>
      </c>
      <c r="N106" s="89">
        <v>0.0</v>
      </c>
      <c r="O106" s="89">
        <v>95447.0</v>
      </c>
      <c r="P106" s="89">
        <v>0.0</v>
      </c>
    </row>
    <row r="107" ht="15.75" customHeight="1">
      <c r="A107" s="8">
        <v>7510.0</v>
      </c>
      <c r="B107" s="80" t="s">
        <v>140</v>
      </c>
      <c r="C107" s="82"/>
      <c r="D107" s="52"/>
      <c r="E107" s="82"/>
      <c r="F107" s="52"/>
      <c r="G107" s="84"/>
      <c r="H107" s="4"/>
      <c r="I107" s="100"/>
      <c r="J107" s="86">
        <v>70000.0</v>
      </c>
      <c r="K107" s="87"/>
      <c r="L107" s="95">
        <v>70000.0</v>
      </c>
      <c r="M107" s="88"/>
      <c r="N107" s="89">
        <v>70000.0</v>
      </c>
      <c r="O107" s="89">
        <v>0.0</v>
      </c>
      <c r="P107" s="89">
        <v>70000.0</v>
      </c>
    </row>
    <row r="108" ht="15.75" customHeight="1">
      <c r="A108" s="8">
        <v>7700.0</v>
      </c>
      <c r="B108" s="80" t="s">
        <v>141</v>
      </c>
      <c r="C108" s="92">
        <v>20000.0</v>
      </c>
      <c r="D108" s="52"/>
      <c r="E108" s="92">
        <v>20000.0</v>
      </c>
      <c r="F108" s="16">
        <v>10215.97</v>
      </c>
      <c r="G108" s="4">
        <v>15000.0</v>
      </c>
      <c r="H108" s="151">
        <v>15138.99</v>
      </c>
      <c r="I108" s="100">
        <v>5000.0</v>
      </c>
      <c r="J108" s="86">
        <v>7500.0</v>
      </c>
      <c r="K108" s="87">
        <v>4446.41</v>
      </c>
      <c r="L108" s="95">
        <v>7500.0</v>
      </c>
      <c r="M108" s="89">
        <v>2694.0</v>
      </c>
      <c r="N108" s="89">
        <v>9000.0</v>
      </c>
      <c r="O108" s="89">
        <v>7083.35</v>
      </c>
      <c r="P108" s="89">
        <v>15000.0</v>
      </c>
    </row>
    <row r="109" ht="15.75" customHeight="1">
      <c r="A109" s="8">
        <v>7740.0</v>
      </c>
      <c r="B109" s="80" t="s">
        <v>142</v>
      </c>
      <c r="C109" s="82"/>
      <c r="D109" s="52"/>
      <c r="E109" s="82"/>
      <c r="F109" s="16">
        <v>1.82</v>
      </c>
      <c r="G109" s="84"/>
      <c r="H109" s="151">
        <v>0.67</v>
      </c>
      <c r="I109" s="100"/>
      <c r="J109" s="86">
        <v>0.0</v>
      </c>
      <c r="K109" s="87">
        <v>0.11</v>
      </c>
      <c r="L109" s="88"/>
      <c r="M109" s="101"/>
      <c r="N109" s="89">
        <v>0.0</v>
      </c>
      <c r="O109" s="89">
        <v>0.82</v>
      </c>
      <c r="P109" s="89">
        <v>0.0</v>
      </c>
    </row>
    <row r="110" ht="15.75" customHeight="1">
      <c r="A110" s="8">
        <v>7750.0</v>
      </c>
      <c r="B110" s="80" t="s">
        <v>143</v>
      </c>
      <c r="C110" s="82"/>
      <c r="D110" s="52"/>
      <c r="E110" s="82"/>
      <c r="F110" s="52"/>
      <c r="G110" s="84"/>
      <c r="H110" s="4"/>
      <c r="I110" s="100"/>
      <c r="J110" s="97"/>
    </row>
    <row r="111" ht="15.75" customHeight="1">
      <c r="A111" s="8">
        <v>7770.0</v>
      </c>
      <c r="B111" s="80" t="s">
        <v>144</v>
      </c>
      <c r="C111" s="92">
        <v>8000.0</v>
      </c>
      <c r="D111" s="52"/>
      <c r="E111" s="92">
        <v>8000.0</v>
      </c>
      <c r="F111" s="16">
        <v>5820.47</v>
      </c>
      <c r="G111" s="4">
        <v>8000.0</v>
      </c>
      <c r="H111" s="151">
        <v>7954.51</v>
      </c>
      <c r="I111" s="100">
        <v>10000.0</v>
      </c>
      <c r="J111" s="86">
        <v>20000.0</v>
      </c>
      <c r="K111" s="87">
        <v>10415.82</v>
      </c>
      <c r="L111" s="95">
        <v>15000.0</v>
      </c>
      <c r="M111" s="89">
        <v>16822.42</v>
      </c>
      <c r="N111" s="89">
        <v>15000.0</v>
      </c>
      <c r="O111" s="89">
        <v>14298.59</v>
      </c>
      <c r="P111" s="89">
        <v>7000.0</v>
      </c>
    </row>
    <row r="112" ht="15.75" customHeight="1">
      <c r="A112" s="8">
        <v>7790.0</v>
      </c>
      <c r="B112" s="80" t="s">
        <v>145</v>
      </c>
      <c r="C112" s="82"/>
      <c r="D112" s="52"/>
      <c r="E112" s="82"/>
      <c r="F112" s="52"/>
      <c r="G112" s="4">
        <v>70.0</v>
      </c>
      <c r="H112" s="151">
        <v>70.0</v>
      </c>
      <c r="I112" s="100"/>
      <c r="J112" s="86">
        <v>10000.0</v>
      </c>
      <c r="K112" s="87">
        <v>13932.7</v>
      </c>
      <c r="L112" s="95">
        <v>2000.0</v>
      </c>
      <c r="M112" s="89">
        <v>667.0</v>
      </c>
      <c r="N112" s="89">
        <v>2000.0</v>
      </c>
      <c r="O112" s="89">
        <v>135.0</v>
      </c>
      <c r="P112" s="89">
        <v>7500.0</v>
      </c>
    </row>
    <row r="113" ht="15.75" customHeight="1">
      <c r="A113" s="8">
        <v>7791.0</v>
      </c>
      <c r="B113" s="80" t="s">
        <v>146</v>
      </c>
      <c r="C113" s="92">
        <v>5000.0</v>
      </c>
      <c r="D113" s="52"/>
      <c r="E113" s="92">
        <v>5000.0</v>
      </c>
      <c r="F113" s="16">
        <v>4573.39</v>
      </c>
      <c r="G113" s="84"/>
      <c r="H113" s="4"/>
      <c r="I113" s="100"/>
      <c r="J113" s="86"/>
      <c r="K113" s="87">
        <v>-1066.8</v>
      </c>
      <c r="L113" s="95"/>
      <c r="M113" s="89"/>
      <c r="N113" s="89"/>
      <c r="O113" s="89"/>
      <c r="P113" s="89"/>
    </row>
    <row r="114" ht="15.75" customHeight="1">
      <c r="A114" s="8">
        <v>7792.0</v>
      </c>
      <c r="B114" s="80" t="s">
        <v>175</v>
      </c>
      <c r="C114" s="82"/>
      <c r="D114" s="52"/>
      <c r="E114" s="82"/>
      <c r="F114" s="52"/>
      <c r="G114" s="84"/>
      <c r="H114" s="4"/>
      <c r="J114" s="97"/>
      <c r="N114" s="89">
        <v>0.0</v>
      </c>
      <c r="O114" s="90">
        <v>-8244.01</v>
      </c>
      <c r="P114" s="89">
        <v>0.0</v>
      </c>
    </row>
    <row r="115" ht="15.75" customHeight="1">
      <c r="A115" s="8">
        <v>7830.0</v>
      </c>
      <c r="B115" s="80" t="s">
        <v>147</v>
      </c>
      <c r="C115" s="82"/>
      <c r="D115" s="52"/>
      <c r="E115" s="82"/>
      <c r="F115" s="52"/>
      <c r="G115" s="84"/>
      <c r="H115" s="4"/>
      <c r="I115" s="100"/>
      <c r="J115" s="86"/>
      <c r="K115" s="87">
        <v>90208.0</v>
      </c>
      <c r="L115" s="88"/>
      <c r="M115" s="88"/>
      <c r="N115" s="89"/>
      <c r="O115" s="90"/>
      <c r="P115" s="89"/>
    </row>
    <row r="116" ht="15.75" customHeight="1">
      <c r="A116" s="8">
        <v>7831.0</v>
      </c>
      <c r="B116" s="80" t="s">
        <v>148</v>
      </c>
      <c r="C116" s="82"/>
      <c r="D116" s="52"/>
      <c r="E116" s="82"/>
      <c r="F116" s="52"/>
      <c r="G116" s="4"/>
      <c r="H116" s="151">
        <v>-52400.0</v>
      </c>
      <c r="I116" s="100"/>
      <c r="J116" s="102"/>
      <c r="K116" s="103">
        <v>-30615.5</v>
      </c>
      <c r="L116" s="104"/>
      <c r="M116" s="105">
        <v>0.0</v>
      </c>
      <c r="N116" s="105">
        <v>0.0</v>
      </c>
      <c r="O116" s="105">
        <v>80793.22</v>
      </c>
      <c r="P116" s="105">
        <v>0.0</v>
      </c>
    </row>
    <row r="117" ht="15.75" customHeight="1">
      <c r="A117" s="107" t="s">
        <v>149</v>
      </c>
      <c r="B117" s="154"/>
      <c r="C117" s="155">
        <f t="shared" ref="C117:L117" si="9">SUM(C51:C116)</f>
        <v>991574</v>
      </c>
      <c r="D117" s="156">
        <f t="shared" si="9"/>
        <v>0</v>
      </c>
      <c r="E117" s="157">
        <f t="shared" si="9"/>
        <v>1014227.92</v>
      </c>
      <c r="F117" s="156">
        <f t="shared" si="9"/>
        <v>895647.52</v>
      </c>
      <c r="G117" s="42">
        <f t="shared" si="9"/>
        <v>1013989</v>
      </c>
      <c r="H117" s="158">
        <f t="shared" si="9"/>
        <v>872046.19</v>
      </c>
      <c r="I117" s="113">
        <f t="shared" si="9"/>
        <v>1017000</v>
      </c>
      <c r="J117" s="130">
        <f t="shared" si="9"/>
        <v>846150</v>
      </c>
      <c r="K117" s="131">
        <f t="shared" si="9"/>
        <v>862471.9</v>
      </c>
      <c r="L117" s="132">
        <f t="shared" si="9"/>
        <v>841000</v>
      </c>
      <c r="M117" s="133">
        <f>SUM(M54:M116)</f>
        <v>968123.95</v>
      </c>
      <c r="N117" s="133">
        <f>SUM(N51:N116)</f>
        <v>769500</v>
      </c>
      <c r="O117" s="133">
        <f t="shared" ref="O117:P117" si="10">SUM(O54:O116)</f>
        <v>805647.85</v>
      </c>
      <c r="P117" s="133">
        <f t="shared" si="10"/>
        <v>585000</v>
      </c>
    </row>
    <row r="118" ht="15.75" customHeight="1">
      <c r="A118" s="8"/>
      <c r="B118" s="8"/>
      <c r="C118" s="155"/>
      <c r="D118" s="156"/>
      <c r="E118" s="157"/>
      <c r="F118" s="156"/>
      <c r="H118" s="11"/>
      <c r="I118" s="100"/>
      <c r="J118" s="159"/>
      <c r="K118" s="160"/>
      <c r="L118" s="104"/>
      <c r="M118" s="104"/>
      <c r="N118" s="104"/>
      <c r="O118" s="104"/>
      <c r="P118" s="104"/>
    </row>
    <row r="119" ht="15.75" customHeight="1">
      <c r="A119" s="107" t="s">
        <v>151</v>
      </c>
      <c r="B119" s="161"/>
      <c r="C119" s="81">
        <f>C117+C42+C48</f>
        <v>1543083.988</v>
      </c>
      <c r="D119" s="162"/>
      <c r="E119" s="52">
        <f t="shared" ref="E119:F119" si="11">E42+E48+E117</f>
        <v>1535430.69</v>
      </c>
      <c r="F119" s="162">
        <f t="shared" si="11"/>
        <v>1404886.92</v>
      </c>
      <c r="G119" s="45">
        <f t="shared" ref="G119:H119" si="12">G42+G117</f>
        <v>1506381.17</v>
      </c>
      <c r="H119" s="163">
        <f t="shared" si="12"/>
        <v>1363334.74</v>
      </c>
      <c r="I119" s="113">
        <f>I117+I42</f>
        <v>1559356</v>
      </c>
      <c r="J119" s="159">
        <f t="shared" ref="J119:N119" si="13">J42+J48+J117</f>
        <v>1405750</v>
      </c>
      <c r="K119" s="164">
        <f t="shared" si="13"/>
        <v>1348933.19</v>
      </c>
      <c r="L119" s="132">
        <f t="shared" si="13"/>
        <v>1387100</v>
      </c>
      <c r="M119" s="133">
        <f t="shared" si="13"/>
        <v>1476671.62</v>
      </c>
      <c r="N119" s="133">
        <f t="shared" si="13"/>
        <v>1366740</v>
      </c>
      <c r="O119" s="133">
        <f>O117+O48+O42</f>
        <v>1422281.59</v>
      </c>
      <c r="P119" s="133">
        <f>P42+P48+P117</f>
        <v>1164879</v>
      </c>
    </row>
    <row r="120" ht="15.75" customHeight="1">
      <c r="A120" s="165" t="s">
        <v>176</v>
      </c>
      <c r="B120" s="8"/>
      <c r="C120" s="166">
        <v>13000.0</v>
      </c>
      <c r="D120" s="156"/>
      <c r="E120" s="167">
        <v>13000.0</v>
      </c>
      <c r="F120" s="156"/>
      <c r="H120" s="11"/>
      <c r="I120" s="100"/>
      <c r="J120" s="159"/>
      <c r="K120" s="160"/>
      <c r="L120" s="104"/>
      <c r="M120" s="104"/>
      <c r="N120" s="104"/>
      <c r="O120" s="104"/>
      <c r="P120" s="104"/>
    </row>
    <row r="121" ht="15.75" customHeight="1">
      <c r="A121" s="107" t="s">
        <v>152</v>
      </c>
      <c r="B121" s="161"/>
      <c r="C121" s="168">
        <f>C22-C119+C120</f>
        <v>302149.292</v>
      </c>
      <c r="D121" s="169"/>
      <c r="E121" s="170">
        <f>E22-E119+E120</f>
        <v>0</v>
      </c>
      <c r="F121" s="169">
        <f t="shared" ref="F121:P121" si="14">F22-F119</f>
        <v>60923.66</v>
      </c>
      <c r="G121" s="171">
        <f t="shared" si="14"/>
        <v>-122361.17</v>
      </c>
      <c r="H121" s="163">
        <f t="shared" si="14"/>
        <v>608420.13</v>
      </c>
      <c r="I121" s="113">
        <f t="shared" si="14"/>
        <v>-34356</v>
      </c>
      <c r="J121" s="159">
        <f t="shared" si="14"/>
        <v>259250</v>
      </c>
      <c r="K121" s="164">
        <f t="shared" si="14"/>
        <v>524452.24</v>
      </c>
      <c r="L121" s="132">
        <f t="shared" si="14"/>
        <v>-12100</v>
      </c>
      <c r="M121" s="133">
        <f t="shared" si="14"/>
        <v>255494.79</v>
      </c>
      <c r="N121" s="133">
        <f t="shared" si="14"/>
        <v>28260</v>
      </c>
      <c r="O121" s="172">
        <f t="shared" si="14"/>
        <v>-1115727.98</v>
      </c>
      <c r="P121" s="172">
        <f t="shared" si="14"/>
        <v>-414795</v>
      </c>
    </row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57"/>
    <col customWidth="1" min="3" max="4" width="14.71"/>
    <col customWidth="1" min="5" max="5" width="15.14"/>
    <col customWidth="1" min="6" max="26" width="10.71"/>
  </cols>
  <sheetData>
    <row r="1">
      <c r="A1" s="65" t="s">
        <v>156</v>
      </c>
    </row>
    <row r="2">
      <c r="A2" s="65" t="s">
        <v>0</v>
      </c>
      <c r="C2" s="65" t="s">
        <v>160</v>
      </c>
      <c r="D2" s="4" t="s">
        <v>25</v>
      </c>
      <c r="E2" s="4" t="s">
        <v>34</v>
      </c>
    </row>
    <row r="3">
      <c r="A3" s="65">
        <v>3110.0</v>
      </c>
      <c r="B3" s="65" t="s">
        <v>43</v>
      </c>
      <c r="C3" s="11">
        <f t="shared" ref="C3:C21" si="1">SUM(D3:AR3)</f>
        <v>0</v>
      </c>
      <c r="D3" s="4"/>
      <c r="E3" s="4"/>
    </row>
    <row r="4">
      <c r="A4" s="65">
        <v>3120.0</v>
      </c>
      <c r="B4" s="65" t="s">
        <v>44</v>
      </c>
      <c r="C4" s="11">
        <f t="shared" si="1"/>
        <v>0</v>
      </c>
      <c r="D4" s="4"/>
      <c r="E4" s="4"/>
    </row>
    <row r="5">
      <c r="A5" s="65">
        <v>3400.0</v>
      </c>
      <c r="B5" s="65" t="s">
        <v>45</v>
      </c>
      <c r="C5" s="11">
        <f t="shared" si="1"/>
        <v>0</v>
      </c>
      <c r="D5" s="4"/>
      <c r="E5" s="4"/>
    </row>
    <row r="6">
      <c r="A6" s="65">
        <v>3440.0</v>
      </c>
      <c r="B6" s="65" t="s">
        <v>46</v>
      </c>
      <c r="C6" s="11">
        <f t="shared" si="1"/>
        <v>0</v>
      </c>
      <c r="D6" s="4"/>
      <c r="E6" s="4"/>
    </row>
    <row r="7">
      <c r="A7" s="65">
        <v>3450.0</v>
      </c>
      <c r="B7" s="65" t="s">
        <v>47</v>
      </c>
      <c r="C7" s="11">
        <f t="shared" si="1"/>
        <v>60000</v>
      </c>
      <c r="D7" s="4"/>
      <c r="E7" s="173">
        <v>60000.0</v>
      </c>
    </row>
    <row r="8">
      <c r="A8" s="65">
        <v>3480.0</v>
      </c>
      <c r="B8" s="65" t="s">
        <v>48</v>
      </c>
      <c r="C8" s="11">
        <f t="shared" si="1"/>
        <v>0</v>
      </c>
      <c r="D8" s="4"/>
      <c r="E8" s="4"/>
    </row>
    <row r="9">
      <c r="A9" s="65">
        <v>3490.0</v>
      </c>
      <c r="B9" s="65" t="s">
        <v>49</v>
      </c>
      <c r="C9" s="11">
        <f t="shared" si="1"/>
        <v>100000</v>
      </c>
      <c r="D9" s="4"/>
      <c r="E9" s="173">
        <v>100000.0</v>
      </c>
    </row>
    <row r="10">
      <c r="A10" s="65">
        <v>3610.0</v>
      </c>
      <c r="B10" s="65" t="s">
        <v>50</v>
      </c>
      <c r="C10" s="11">
        <f t="shared" si="1"/>
        <v>380000</v>
      </c>
      <c r="D10" s="173">
        <v>180000.0</v>
      </c>
      <c r="E10" s="173">
        <v>200000.0</v>
      </c>
    </row>
    <row r="11">
      <c r="A11" s="65">
        <v>3630.0</v>
      </c>
      <c r="B11" s="65" t="s">
        <v>51</v>
      </c>
      <c r="C11" s="11">
        <f t="shared" si="1"/>
        <v>0</v>
      </c>
      <c r="D11" s="4"/>
      <c r="E11" s="4"/>
    </row>
    <row r="12">
      <c r="A12" s="65">
        <v>3900.0</v>
      </c>
      <c r="B12" s="65" t="s">
        <v>52</v>
      </c>
      <c r="C12" s="11">
        <f t="shared" si="1"/>
        <v>0</v>
      </c>
      <c r="D12" s="4"/>
      <c r="E12" s="4"/>
    </row>
    <row r="13">
      <c r="A13" s="65">
        <v>3910.0</v>
      </c>
      <c r="B13" s="65" t="s">
        <v>53</v>
      </c>
      <c r="C13" s="11">
        <f t="shared" si="1"/>
        <v>0</v>
      </c>
      <c r="D13" s="4"/>
      <c r="E13" s="4"/>
    </row>
    <row r="14">
      <c r="A14" s="65">
        <v>3920.0</v>
      </c>
      <c r="B14" s="65" t="s">
        <v>54</v>
      </c>
      <c r="C14" s="11">
        <f t="shared" si="1"/>
        <v>0</v>
      </c>
      <c r="D14" s="4"/>
      <c r="E14" s="4"/>
    </row>
    <row r="15">
      <c r="A15" s="65">
        <v>3940.0</v>
      </c>
      <c r="B15" s="65" t="s">
        <v>55</v>
      </c>
      <c r="C15" s="11">
        <f t="shared" si="1"/>
        <v>0</v>
      </c>
      <c r="D15" s="4"/>
      <c r="E15" s="4"/>
    </row>
    <row r="16">
      <c r="A16" s="65">
        <v>3950.0</v>
      </c>
      <c r="B16" s="65" t="s">
        <v>56</v>
      </c>
      <c r="C16" s="11">
        <f t="shared" si="1"/>
        <v>0</v>
      </c>
      <c r="D16" s="4"/>
      <c r="E16" s="4"/>
    </row>
    <row r="17">
      <c r="A17" s="65">
        <v>3960.0</v>
      </c>
      <c r="B17" s="65" t="s">
        <v>57</v>
      </c>
      <c r="C17" s="11">
        <f t="shared" si="1"/>
        <v>0</v>
      </c>
      <c r="D17" s="4"/>
      <c r="E17" s="4"/>
    </row>
    <row r="18">
      <c r="A18" s="65">
        <v>3970.0</v>
      </c>
      <c r="B18" s="65" t="s">
        <v>58</v>
      </c>
      <c r="C18" s="11">
        <f t="shared" si="1"/>
        <v>0</v>
      </c>
      <c r="D18" s="4"/>
      <c r="E18" s="4"/>
    </row>
    <row r="19">
      <c r="A19" s="65">
        <v>3990.0</v>
      </c>
      <c r="B19" s="65" t="s">
        <v>59</v>
      </c>
      <c r="C19" s="11">
        <f t="shared" si="1"/>
        <v>0</v>
      </c>
      <c r="D19" s="4"/>
      <c r="E19" s="4"/>
    </row>
    <row r="20">
      <c r="A20" s="65">
        <v>3991.0</v>
      </c>
      <c r="B20" s="65" t="s">
        <v>60</v>
      </c>
      <c r="C20" s="11">
        <f t="shared" si="1"/>
        <v>0</v>
      </c>
      <c r="D20" s="4"/>
      <c r="E20" s="4"/>
    </row>
    <row r="21" ht="15.75" customHeight="1">
      <c r="A21" s="65" t="s">
        <v>61</v>
      </c>
      <c r="C21" s="19">
        <f t="shared" si="1"/>
        <v>540000</v>
      </c>
      <c r="D21" s="19">
        <f t="shared" ref="D21:E21" si="2">SUM(D3:D20)</f>
        <v>180000</v>
      </c>
      <c r="E21" s="19">
        <f t="shared" si="2"/>
        <v>360000</v>
      </c>
    </row>
    <row r="22" ht="15.75" customHeight="1">
      <c r="C22" s="11"/>
      <c r="D22" s="11"/>
      <c r="E22" s="11"/>
    </row>
    <row r="23" ht="15.75" customHeight="1">
      <c r="A23" s="65" t="s">
        <v>62</v>
      </c>
      <c r="C23" s="11"/>
      <c r="D23" s="26"/>
      <c r="E23" s="26"/>
    </row>
    <row r="24" ht="15.75" customHeight="1">
      <c r="A24" s="65">
        <v>5010.0</v>
      </c>
      <c r="B24" s="65" t="s">
        <v>63</v>
      </c>
      <c r="C24" s="11">
        <f t="shared" ref="C24:C41" si="3">SUM(D24:AR24)</f>
        <v>0</v>
      </c>
      <c r="D24" s="4"/>
      <c r="E24" s="4"/>
    </row>
    <row r="25" ht="15.75" customHeight="1">
      <c r="A25" s="65">
        <v>5011.0</v>
      </c>
      <c r="B25" s="65" t="s">
        <v>64</v>
      </c>
      <c r="C25" s="11">
        <f t="shared" si="3"/>
        <v>0</v>
      </c>
      <c r="D25" s="4"/>
      <c r="E25" s="4"/>
    </row>
    <row r="26" ht="15.75" customHeight="1">
      <c r="A26" s="65">
        <v>5020.0</v>
      </c>
      <c r="B26" s="65" t="s">
        <v>65</v>
      </c>
      <c r="C26" s="11">
        <f t="shared" si="3"/>
        <v>0</v>
      </c>
      <c r="D26" s="4"/>
      <c r="E26" s="4"/>
    </row>
    <row r="27" ht="15.75" customHeight="1">
      <c r="A27" s="65">
        <v>5090.0</v>
      </c>
      <c r="B27" s="65" t="s">
        <v>66</v>
      </c>
      <c r="C27" s="11">
        <f t="shared" si="3"/>
        <v>0</v>
      </c>
      <c r="D27" s="4"/>
      <c r="E27" s="4"/>
    </row>
    <row r="28" ht="15.75" customHeight="1">
      <c r="A28" s="65">
        <v>5250.0</v>
      </c>
      <c r="B28" s="65" t="s">
        <v>67</v>
      </c>
      <c r="C28" s="11">
        <f t="shared" si="3"/>
        <v>0</v>
      </c>
      <c r="D28" s="4"/>
      <c r="E28" s="4"/>
    </row>
    <row r="29" ht="15.75" customHeight="1">
      <c r="A29" s="65">
        <v>5270.0</v>
      </c>
      <c r="B29" s="65" t="s">
        <v>68</v>
      </c>
      <c r="C29" s="11">
        <f t="shared" si="3"/>
        <v>0</v>
      </c>
      <c r="D29" s="4"/>
      <c r="E29" s="4"/>
    </row>
    <row r="30" ht="15.75" customHeight="1">
      <c r="A30" s="65">
        <v>5290.0</v>
      </c>
      <c r="B30" s="65" t="s">
        <v>69</v>
      </c>
      <c r="C30" s="11">
        <f t="shared" si="3"/>
        <v>0</v>
      </c>
      <c r="D30" s="4"/>
      <c r="E30" s="4"/>
    </row>
    <row r="31" ht="15.75" customHeight="1">
      <c r="A31" s="65">
        <v>5310.0</v>
      </c>
      <c r="B31" s="65" t="s">
        <v>70</v>
      </c>
      <c r="C31" s="11">
        <f t="shared" si="3"/>
        <v>0</v>
      </c>
      <c r="D31" s="4"/>
      <c r="E31" s="4"/>
    </row>
    <row r="32" ht="15.75" customHeight="1">
      <c r="A32" s="65">
        <v>5330.0</v>
      </c>
      <c r="B32" s="65" t="s">
        <v>71</v>
      </c>
      <c r="C32" s="11">
        <f t="shared" si="3"/>
        <v>0</v>
      </c>
      <c r="D32" s="4"/>
      <c r="E32" s="4"/>
    </row>
    <row r="33" ht="15.75" customHeight="1">
      <c r="A33" s="65">
        <v>5350.0</v>
      </c>
      <c r="B33" s="65" t="s">
        <v>72</v>
      </c>
      <c r="C33" s="11">
        <f t="shared" si="3"/>
        <v>0</v>
      </c>
      <c r="D33" s="4"/>
      <c r="E33" s="4"/>
    </row>
    <row r="34" ht="15.75" customHeight="1">
      <c r="A34" s="65">
        <v>5400.0</v>
      </c>
      <c r="B34" s="65" t="s">
        <v>73</v>
      </c>
      <c r="C34" s="11">
        <f t="shared" si="3"/>
        <v>0</v>
      </c>
      <c r="D34" s="4"/>
      <c r="E34" s="4"/>
    </row>
    <row r="35" ht="15.75" customHeight="1">
      <c r="A35" s="65">
        <v>5411.0</v>
      </c>
      <c r="B35" s="65" t="s">
        <v>74</v>
      </c>
      <c r="C35" s="11">
        <f t="shared" si="3"/>
        <v>0</v>
      </c>
      <c r="D35" s="4"/>
      <c r="E35" s="4"/>
    </row>
    <row r="36" ht="15.75" customHeight="1">
      <c r="A36" s="65">
        <v>5510.0</v>
      </c>
      <c r="B36" s="65" t="s">
        <v>75</v>
      </c>
      <c r="C36" s="11">
        <f t="shared" si="3"/>
        <v>0</v>
      </c>
      <c r="D36" s="4"/>
      <c r="E36" s="4"/>
    </row>
    <row r="37" ht="15.75" customHeight="1">
      <c r="A37" s="65">
        <v>5900.0</v>
      </c>
      <c r="B37" s="65" t="s">
        <v>76</v>
      </c>
      <c r="C37" s="11">
        <f t="shared" si="3"/>
        <v>0</v>
      </c>
      <c r="D37" s="4"/>
      <c r="E37" s="4"/>
    </row>
    <row r="38" ht="15.75" customHeight="1">
      <c r="A38" s="65">
        <v>5910.0</v>
      </c>
      <c r="B38" s="65" t="s">
        <v>77</v>
      </c>
      <c r="C38" s="11">
        <f t="shared" si="3"/>
        <v>0</v>
      </c>
      <c r="D38" s="4"/>
      <c r="E38" s="4"/>
    </row>
    <row r="39" ht="15.75" customHeight="1">
      <c r="A39" s="65">
        <v>5945.0</v>
      </c>
      <c r="B39" s="65" t="s">
        <v>78</v>
      </c>
      <c r="C39" s="11">
        <f t="shared" si="3"/>
        <v>0</v>
      </c>
      <c r="D39" s="4"/>
      <c r="E39" s="4"/>
    </row>
    <row r="40" ht="15.75" customHeight="1">
      <c r="A40" s="65">
        <v>5990.0</v>
      </c>
      <c r="B40" s="65" t="s">
        <v>79</v>
      </c>
      <c r="C40" s="11">
        <f t="shared" si="3"/>
        <v>0</v>
      </c>
      <c r="D40" s="4"/>
      <c r="E40" s="4"/>
    </row>
    <row r="41" ht="15.75" customHeight="1">
      <c r="A41" s="65" t="s">
        <v>80</v>
      </c>
      <c r="C41" s="11">
        <f t="shared" si="3"/>
        <v>0</v>
      </c>
      <c r="D41" s="19"/>
      <c r="E41" s="19"/>
    </row>
    <row r="42" ht="15.75" customHeight="1">
      <c r="C42" s="11"/>
      <c r="D42" s="11"/>
      <c r="E42" s="11"/>
    </row>
    <row r="43" ht="15.75" customHeight="1">
      <c r="A43" s="65" t="s">
        <v>81</v>
      </c>
      <c r="C43" s="11"/>
      <c r="D43" s="26"/>
      <c r="E43" s="26"/>
    </row>
    <row r="44" ht="15.75" customHeight="1">
      <c r="A44" s="65">
        <v>6000.0</v>
      </c>
      <c r="B44" s="65" t="s">
        <v>82</v>
      </c>
      <c r="C44" s="11">
        <f t="shared" ref="C44:C46" si="4">SUM(D44:AR44)</f>
        <v>0</v>
      </c>
      <c r="D44" s="11"/>
      <c r="E44" s="11"/>
    </row>
    <row r="45" ht="15.75" customHeight="1">
      <c r="A45" s="65">
        <v>6010.0</v>
      </c>
      <c r="B45" s="65" t="s">
        <v>83</v>
      </c>
      <c r="C45" s="11">
        <f t="shared" si="4"/>
        <v>0</v>
      </c>
      <c r="D45" s="11"/>
      <c r="E45" s="11"/>
    </row>
    <row r="46" ht="15.75" customHeight="1">
      <c r="A46" s="65">
        <v>6015.0</v>
      </c>
      <c r="B46" s="65" t="s">
        <v>84</v>
      </c>
      <c r="C46" s="11">
        <f t="shared" si="4"/>
        <v>0</v>
      </c>
      <c r="D46" s="11"/>
      <c r="E46" s="11"/>
    </row>
    <row r="47" ht="15.75" customHeight="1">
      <c r="A47" s="65" t="s">
        <v>85</v>
      </c>
      <c r="C47" s="11">
        <f>SUM(C44:AR46)</f>
        <v>0</v>
      </c>
      <c r="D47" s="45"/>
      <c r="E47" s="45"/>
    </row>
    <row r="48" ht="15.75" customHeight="1">
      <c r="C48" s="11"/>
      <c r="D48" s="11"/>
      <c r="E48" s="11"/>
    </row>
    <row r="49" ht="15.75" customHeight="1">
      <c r="C49" s="11"/>
      <c r="D49" s="11"/>
      <c r="E49" s="11"/>
    </row>
    <row r="50" ht="15.75" customHeight="1">
      <c r="A50" s="65" t="s">
        <v>86</v>
      </c>
      <c r="C50" s="11"/>
      <c r="D50" s="26"/>
      <c r="E50" s="26"/>
    </row>
    <row r="51" ht="15.75" customHeight="1">
      <c r="A51" s="65">
        <v>4110.0</v>
      </c>
      <c r="B51" s="65" t="s">
        <v>87</v>
      </c>
      <c r="C51" s="11">
        <f t="shared" ref="C51:C115" si="5">SUM(D51:AR51)</f>
        <v>0</v>
      </c>
      <c r="D51" s="4"/>
      <c r="E51" s="4"/>
    </row>
    <row r="52" ht="15.75" customHeight="1">
      <c r="A52" s="65">
        <v>4120.0</v>
      </c>
      <c r="B52" s="65" t="s">
        <v>88</v>
      </c>
      <c r="C52" s="11">
        <f t="shared" si="5"/>
        <v>0</v>
      </c>
      <c r="D52" s="4"/>
      <c r="E52" s="4"/>
    </row>
    <row r="53" ht="15.75" customHeight="1">
      <c r="A53" s="65">
        <v>4150.0</v>
      </c>
      <c r="B53" s="65" t="s">
        <v>89</v>
      </c>
      <c r="C53" s="11">
        <f t="shared" si="5"/>
        <v>0</v>
      </c>
      <c r="D53" s="4"/>
      <c r="E53" s="4"/>
    </row>
    <row r="54" ht="15.75" customHeight="1">
      <c r="A54" s="65">
        <v>4200.0</v>
      </c>
      <c r="B54" s="65" t="s">
        <v>90</v>
      </c>
      <c r="C54" s="11">
        <f t="shared" si="5"/>
        <v>0</v>
      </c>
      <c r="D54" s="4"/>
      <c r="E54" s="4"/>
    </row>
    <row r="55" ht="15.75" customHeight="1">
      <c r="A55" s="65">
        <v>4300.0</v>
      </c>
      <c r="B55" s="65" t="s">
        <v>91</v>
      </c>
      <c r="C55" s="11">
        <f t="shared" si="5"/>
        <v>0</v>
      </c>
      <c r="D55" s="4"/>
      <c r="E55" s="4"/>
    </row>
    <row r="56" ht="15.75" customHeight="1">
      <c r="A56" s="65">
        <v>4350.0</v>
      </c>
      <c r="B56" s="65" t="s">
        <v>92</v>
      </c>
      <c r="C56" s="11">
        <f t="shared" si="5"/>
        <v>0</v>
      </c>
      <c r="D56" s="4"/>
      <c r="E56" s="4"/>
    </row>
    <row r="57" ht="15.75" customHeight="1">
      <c r="A57" s="65">
        <v>4500.0</v>
      </c>
      <c r="B57" s="65" t="s">
        <v>93</v>
      </c>
      <c r="C57" s="11">
        <f t="shared" si="5"/>
        <v>0</v>
      </c>
      <c r="D57" s="4"/>
      <c r="E57" s="4"/>
    </row>
    <row r="58" ht="15.75" customHeight="1">
      <c r="A58" s="65">
        <v>4510.0</v>
      </c>
      <c r="B58" s="65" t="s">
        <v>94</v>
      </c>
      <c r="C58" s="11">
        <f t="shared" si="5"/>
        <v>0</v>
      </c>
      <c r="D58" s="4"/>
      <c r="E58" s="4"/>
    </row>
    <row r="59" ht="15.75" customHeight="1">
      <c r="A59" s="65">
        <v>4590.0</v>
      </c>
      <c r="B59" s="65" t="s">
        <v>95</v>
      </c>
      <c r="C59" s="11">
        <f t="shared" si="5"/>
        <v>0</v>
      </c>
      <c r="D59" s="4"/>
      <c r="E59" s="4"/>
    </row>
    <row r="60" ht="15.75" customHeight="1">
      <c r="A60" s="65">
        <v>4700.0</v>
      </c>
      <c r="B60" s="65" t="s">
        <v>96</v>
      </c>
      <c r="C60" s="11">
        <f t="shared" si="5"/>
        <v>0</v>
      </c>
      <c r="D60" s="4"/>
      <c r="E60" s="4"/>
    </row>
    <row r="61" ht="15.75" customHeight="1">
      <c r="A61" s="65">
        <v>4800.0</v>
      </c>
      <c r="B61" s="65" t="s">
        <v>97</v>
      </c>
      <c r="C61" s="11">
        <f t="shared" si="5"/>
        <v>0</v>
      </c>
      <c r="D61" s="4"/>
      <c r="E61" s="4"/>
    </row>
    <row r="62" ht="15.75" customHeight="1">
      <c r="A62" s="65">
        <v>4990.0</v>
      </c>
      <c r="B62" s="65" t="s">
        <v>98</v>
      </c>
      <c r="C62" s="11">
        <f t="shared" si="5"/>
        <v>0</v>
      </c>
      <c r="D62" s="4"/>
      <c r="E62" s="4"/>
    </row>
    <row r="63" ht="15.75" customHeight="1">
      <c r="A63" s="65">
        <v>4990.0</v>
      </c>
      <c r="B63" s="65" t="s">
        <v>99</v>
      </c>
      <c r="C63" s="11">
        <f t="shared" si="5"/>
        <v>5000</v>
      </c>
      <c r="D63" s="4"/>
      <c r="E63" s="4">
        <v>5000.0</v>
      </c>
    </row>
    <row r="64" ht="15.75" customHeight="1">
      <c r="A64" s="65">
        <v>6010.0</v>
      </c>
      <c r="B64" s="65" t="s">
        <v>83</v>
      </c>
      <c r="C64" s="11">
        <f t="shared" si="5"/>
        <v>45000</v>
      </c>
      <c r="D64" s="4"/>
      <c r="E64" s="173">
        <v>45000.0</v>
      </c>
    </row>
    <row r="65" ht="15.75" customHeight="1">
      <c r="A65" s="65">
        <v>6015.0</v>
      </c>
      <c r="B65" s="65" t="s">
        <v>84</v>
      </c>
      <c r="C65" s="11">
        <f t="shared" si="5"/>
        <v>0</v>
      </c>
      <c r="D65" s="4"/>
      <c r="E65" s="4"/>
    </row>
    <row r="66" ht="15.75" customHeight="1">
      <c r="A66" s="65">
        <v>6100.0</v>
      </c>
      <c r="B66" s="65" t="s">
        <v>100</v>
      </c>
      <c r="C66" s="11">
        <f t="shared" si="5"/>
        <v>0</v>
      </c>
      <c r="D66" s="4"/>
      <c r="E66" s="4"/>
    </row>
    <row r="67" ht="15.75" customHeight="1">
      <c r="A67" s="65">
        <v>6110.0</v>
      </c>
      <c r="B67" s="65" t="s">
        <v>101</v>
      </c>
      <c r="C67" s="11">
        <f t="shared" si="5"/>
        <v>0</v>
      </c>
      <c r="D67" s="4"/>
      <c r="E67" s="4"/>
    </row>
    <row r="68" ht="15.75" customHeight="1">
      <c r="A68" s="65">
        <v>6300.0</v>
      </c>
      <c r="B68" s="65" t="s">
        <v>102</v>
      </c>
      <c r="C68" s="11">
        <f t="shared" si="5"/>
        <v>0</v>
      </c>
      <c r="D68" s="4"/>
      <c r="E68" s="4"/>
    </row>
    <row r="69" ht="15.75" customHeight="1">
      <c r="A69" s="65">
        <v>6320.0</v>
      </c>
      <c r="B69" s="65" t="s">
        <v>103</v>
      </c>
      <c r="C69" s="11">
        <f t="shared" si="5"/>
        <v>75000</v>
      </c>
      <c r="D69" s="173">
        <v>30000.0</v>
      </c>
      <c r="E69" s="4">
        <v>45000.0</v>
      </c>
    </row>
    <row r="70" ht="15.75" customHeight="1">
      <c r="A70" s="65">
        <v>6340.0</v>
      </c>
      <c r="B70" s="65" t="s">
        <v>104</v>
      </c>
      <c r="C70" s="11">
        <f t="shared" si="5"/>
        <v>60000</v>
      </c>
      <c r="D70" s="173">
        <v>60000.0</v>
      </c>
      <c r="E70" s="4"/>
    </row>
    <row r="71" ht="15.75" customHeight="1">
      <c r="A71" s="65">
        <v>6360.0</v>
      </c>
      <c r="B71" s="65" t="s">
        <v>105</v>
      </c>
      <c r="C71" s="11">
        <f t="shared" si="5"/>
        <v>0</v>
      </c>
      <c r="D71" s="4"/>
      <c r="E71" s="4"/>
    </row>
    <row r="72" ht="15.75" customHeight="1">
      <c r="A72" s="65">
        <v>6390.0</v>
      </c>
      <c r="B72" s="65" t="s">
        <v>106</v>
      </c>
      <c r="C72" s="11">
        <f t="shared" si="5"/>
        <v>0</v>
      </c>
      <c r="D72" s="4"/>
      <c r="E72" s="4"/>
    </row>
    <row r="73" ht="15.75" customHeight="1">
      <c r="A73" s="65">
        <v>6420.0</v>
      </c>
      <c r="B73" s="65" t="s">
        <v>107</v>
      </c>
      <c r="C73" s="11">
        <f t="shared" si="5"/>
        <v>0</v>
      </c>
      <c r="D73" s="4"/>
      <c r="E73" s="4"/>
    </row>
    <row r="74" ht="15.75" customHeight="1">
      <c r="A74" s="65">
        <v>6440.0</v>
      </c>
      <c r="B74" s="65" t="s">
        <v>108</v>
      </c>
      <c r="C74" s="11">
        <f t="shared" si="5"/>
        <v>0</v>
      </c>
      <c r="D74" s="4"/>
      <c r="E74" s="4"/>
    </row>
    <row r="75" ht="15.75" customHeight="1">
      <c r="A75" s="65">
        <v>6490.0</v>
      </c>
      <c r="B75" s="65" t="s">
        <v>109</v>
      </c>
      <c r="C75" s="11">
        <f t="shared" si="5"/>
        <v>0</v>
      </c>
      <c r="D75" s="4"/>
      <c r="E75" s="4"/>
    </row>
    <row r="76" ht="15.75" customHeight="1">
      <c r="A76" s="65">
        <v>6540.0</v>
      </c>
      <c r="B76" s="65" t="s">
        <v>110</v>
      </c>
      <c r="C76" s="11">
        <f t="shared" si="5"/>
        <v>20000</v>
      </c>
      <c r="D76" s="173">
        <v>10000.0</v>
      </c>
      <c r="E76" s="173">
        <v>10000.0</v>
      </c>
    </row>
    <row r="77" ht="15.75" customHeight="1">
      <c r="A77" s="65">
        <v>6550.0</v>
      </c>
      <c r="B77" s="65" t="s">
        <v>111</v>
      </c>
      <c r="C77" s="11">
        <f t="shared" si="5"/>
        <v>10000</v>
      </c>
      <c r="D77" s="173">
        <v>10000.0</v>
      </c>
      <c r="E77" s="4"/>
    </row>
    <row r="78" ht="15.75" customHeight="1">
      <c r="A78" s="65">
        <v>6570.0</v>
      </c>
      <c r="B78" s="65" t="s">
        <v>112</v>
      </c>
      <c r="C78" s="11">
        <f t="shared" si="5"/>
        <v>0</v>
      </c>
      <c r="D78" s="4"/>
      <c r="E78" s="4"/>
    </row>
    <row r="79" ht="15.75" customHeight="1">
      <c r="A79" s="65" t="s">
        <v>113</v>
      </c>
      <c r="B79" s="65" t="s">
        <v>114</v>
      </c>
      <c r="C79" s="11">
        <f t="shared" si="5"/>
        <v>1468000</v>
      </c>
      <c r="D79" s="173">
        <v>18000.0</v>
      </c>
      <c r="E79" s="173">
        <v>1450000.0</v>
      </c>
    </row>
    <row r="80" ht="15.75" customHeight="1">
      <c r="A80" s="65">
        <v>6620.0</v>
      </c>
      <c r="B80" s="65" t="s">
        <v>115</v>
      </c>
      <c r="C80" s="11">
        <f t="shared" si="5"/>
        <v>30000</v>
      </c>
      <c r="D80" s="4"/>
      <c r="E80" s="173">
        <v>30000.0</v>
      </c>
    </row>
    <row r="81" ht="15.75" customHeight="1">
      <c r="A81" s="65">
        <v>6700.0</v>
      </c>
      <c r="B81" s="65" t="s">
        <v>116</v>
      </c>
      <c r="C81" s="11">
        <f t="shared" si="5"/>
        <v>0</v>
      </c>
      <c r="D81" s="4"/>
      <c r="E81" s="4"/>
    </row>
    <row r="82" ht="15.75" customHeight="1">
      <c r="A82" s="65">
        <v>6712.0</v>
      </c>
      <c r="B82" s="65" t="s">
        <v>117</v>
      </c>
      <c r="C82" s="11">
        <f t="shared" si="5"/>
        <v>0</v>
      </c>
      <c r="D82" s="4"/>
      <c r="E82" s="4"/>
    </row>
    <row r="83" ht="15.75" customHeight="1">
      <c r="A83" s="65">
        <v>6730.0</v>
      </c>
      <c r="B83" s="65" t="s">
        <v>118</v>
      </c>
      <c r="C83" s="11">
        <f t="shared" si="5"/>
        <v>0</v>
      </c>
      <c r="D83" s="4"/>
      <c r="E83" s="4"/>
    </row>
    <row r="84" ht="15.75" customHeight="1">
      <c r="A84" s="65">
        <v>6790.0</v>
      </c>
      <c r="B84" s="65" t="s">
        <v>119</v>
      </c>
      <c r="C84" s="11">
        <f t="shared" si="5"/>
        <v>0</v>
      </c>
      <c r="D84" s="4"/>
      <c r="E84" s="4"/>
    </row>
    <row r="85" ht="15.75" customHeight="1">
      <c r="A85" s="65">
        <v>6800.0</v>
      </c>
      <c r="B85" s="65" t="s">
        <v>120</v>
      </c>
      <c r="C85" s="11">
        <f t="shared" si="5"/>
        <v>0</v>
      </c>
      <c r="D85" s="4"/>
      <c r="E85" s="4"/>
    </row>
    <row r="86" ht="15.75" customHeight="1">
      <c r="A86" s="65">
        <v>6810.0</v>
      </c>
      <c r="B86" s="65" t="s">
        <v>121</v>
      </c>
      <c r="C86" s="11">
        <f t="shared" si="5"/>
        <v>0</v>
      </c>
      <c r="D86" s="4"/>
      <c r="E86" s="4"/>
    </row>
    <row r="87" ht="15.75" customHeight="1">
      <c r="A87" s="65">
        <v>6811.0</v>
      </c>
      <c r="B87" s="65" t="s">
        <v>122</v>
      </c>
      <c r="C87" s="11">
        <f t="shared" si="5"/>
        <v>0</v>
      </c>
      <c r="D87" s="4"/>
      <c r="E87" s="4"/>
    </row>
    <row r="88" ht="15.75" customHeight="1">
      <c r="A88" s="65">
        <v>6820.0</v>
      </c>
      <c r="B88" s="65" t="s">
        <v>123</v>
      </c>
      <c r="C88" s="11">
        <f t="shared" si="5"/>
        <v>0</v>
      </c>
      <c r="D88" s="4"/>
      <c r="E88" s="4"/>
    </row>
    <row r="89" ht="15.75" customHeight="1">
      <c r="A89" s="65">
        <v>6840.0</v>
      </c>
      <c r="B89" s="65" t="s">
        <v>124</v>
      </c>
      <c r="C89" s="11">
        <f t="shared" si="5"/>
        <v>0</v>
      </c>
      <c r="D89" s="4"/>
      <c r="E89" s="4"/>
    </row>
    <row r="90" ht="15.75" customHeight="1">
      <c r="A90" s="65">
        <v>6860.0</v>
      </c>
      <c r="B90" s="65" t="s">
        <v>125</v>
      </c>
      <c r="C90" s="11">
        <f t="shared" si="5"/>
        <v>0</v>
      </c>
      <c r="D90" s="4"/>
      <c r="E90" s="4"/>
    </row>
    <row r="91" ht="15.75" customHeight="1">
      <c r="A91" s="65">
        <v>6900.0</v>
      </c>
      <c r="B91" s="65" t="s">
        <v>126</v>
      </c>
      <c r="C91" s="11">
        <f t="shared" si="5"/>
        <v>0</v>
      </c>
      <c r="D91" s="4"/>
      <c r="E91" s="4"/>
    </row>
    <row r="92" ht="15.75" customHeight="1">
      <c r="A92" s="65">
        <v>6940.0</v>
      </c>
      <c r="B92" s="65" t="s">
        <v>127</v>
      </c>
      <c r="C92" s="11">
        <f t="shared" si="5"/>
        <v>0</v>
      </c>
      <c r="D92" s="4"/>
      <c r="E92" s="4"/>
    </row>
    <row r="93" ht="15.75" customHeight="1">
      <c r="A93" s="65">
        <v>7100.0</v>
      </c>
      <c r="B93" s="65" t="s">
        <v>128</v>
      </c>
      <c r="C93" s="11">
        <f t="shared" si="5"/>
        <v>0</v>
      </c>
      <c r="D93" s="4"/>
      <c r="E93" s="4"/>
    </row>
    <row r="94" ht="15.75" customHeight="1">
      <c r="A94" s="65">
        <v>7101.0</v>
      </c>
      <c r="B94" s="65" t="s">
        <v>129</v>
      </c>
      <c r="C94" s="11">
        <f t="shared" si="5"/>
        <v>0</v>
      </c>
      <c r="D94" s="4"/>
      <c r="E94" s="4"/>
    </row>
    <row r="95" ht="15.75" customHeight="1">
      <c r="A95" s="65">
        <v>7110.0</v>
      </c>
      <c r="B95" s="65" t="s">
        <v>130</v>
      </c>
      <c r="C95" s="11">
        <f t="shared" si="5"/>
        <v>0</v>
      </c>
      <c r="D95" s="4"/>
      <c r="E95" s="4"/>
    </row>
    <row r="96" ht="15.75" customHeight="1">
      <c r="A96" s="65">
        <v>7140.0</v>
      </c>
      <c r="B96" s="65" t="s">
        <v>131</v>
      </c>
      <c r="C96" s="11">
        <f t="shared" si="5"/>
        <v>0</v>
      </c>
      <c r="D96" s="4"/>
      <c r="E96" s="4"/>
    </row>
    <row r="97" ht="15.75" customHeight="1">
      <c r="A97" s="65">
        <v>7150.0</v>
      </c>
      <c r="B97" s="65" t="s">
        <v>132</v>
      </c>
      <c r="C97" s="11">
        <f t="shared" si="5"/>
        <v>0</v>
      </c>
      <c r="D97" s="4"/>
      <c r="E97" s="4"/>
    </row>
    <row r="98" ht="15.75" customHeight="1">
      <c r="A98" s="65">
        <v>7300.0</v>
      </c>
      <c r="B98" s="65" t="s">
        <v>133</v>
      </c>
      <c r="C98" s="11">
        <f t="shared" si="5"/>
        <v>0</v>
      </c>
      <c r="D98" s="4"/>
      <c r="E98" s="4"/>
    </row>
    <row r="99" ht="15.75" customHeight="1">
      <c r="A99" s="65">
        <v>7320.0</v>
      </c>
      <c r="B99" s="65" t="s">
        <v>134</v>
      </c>
      <c r="C99" s="11">
        <f t="shared" si="5"/>
        <v>0</v>
      </c>
      <c r="D99" s="4"/>
      <c r="E99" s="4"/>
    </row>
    <row r="100" ht="15.75" customHeight="1">
      <c r="A100" s="65">
        <v>7350.0</v>
      </c>
      <c r="B100" s="65" t="s">
        <v>135</v>
      </c>
      <c r="C100" s="11">
        <f t="shared" si="5"/>
        <v>0</v>
      </c>
      <c r="D100" s="4"/>
      <c r="E100" s="4"/>
    </row>
    <row r="101" ht="15.75" customHeight="1">
      <c r="A101" s="65">
        <v>7400.0</v>
      </c>
      <c r="B101" s="65" t="s">
        <v>136</v>
      </c>
      <c r="C101" s="11">
        <f t="shared" si="5"/>
        <v>0</v>
      </c>
      <c r="D101" s="4"/>
      <c r="E101" s="4"/>
    </row>
    <row r="102" ht="15.75" customHeight="1">
      <c r="A102" s="65">
        <v>7410.0</v>
      </c>
      <c r="B102" s="65" t="s">
        <v>90</v>
      </c>
      <c r="C102" s="11">
        <f t="shared" si="5"/>
        <v>0</v>
      </c>
      <c r="D102" s="4"/>
      <c r="E102" s="4"/>
    </row>
    <row r="103" ht="15.75" customHeight="1">
      <c r="A103" s="65">
        <v>7420.0</v>
      </c>
      <c r="B103" s="65" t="s">
        <v>137</v>
      </c>
      <c r="C103" s="11">
        <f t="shared" si="5"/>
        <v>0</v>
      </c>
      <c r="D103" s="4"/>
      <c r="E103" s="4"/>
    </row>
    <row r="104" ht="15.75" customHeight="1">
      <c r="A104" s="65">
        <v>7430.0</v>
      </c>
      <c r="B104" s="65" t="s">
        <v>138</v>
      </c>
      <c r="C104" s="11">
        <f t="shared" si="5"/>
        <v>0</v>
      </c>
      <c r="D104" s="4"/>
      <c r="E104" s="4"/>
    </row>
    <row r="105" ht="15.75" customHeight="1">
      <c r="A105" s="65">
        <v>7500.0</v>
      </c>
      <c r="B105" s="65" t="s">
        <v>139</v>
      </c>
      <c r="C105" s="11">
        <f t="shared" si="5"/>
        <v>82000</v>
      </c>
      <c r="D105" s="173">
        <v>12000.0</v>
      </c>
      <c r="E105" s="173">
        <v>70000.0</v>
      </c>
    </row>
    <row r="106" ht="15.75" customHeight="1">
      <c r="A106" s="65">
        <v>7510.0</v>
      </c>
      <c r="B106" s="65" t="s">
        <v>140</v>
      </c>
      <c r="C106" s="11">
        <f t="shared" si="5"/>
        <v>0</v>
      </c>
      <c r="D106" s="4"/>
      <c r="E106" s="4"/>
    </row>
    <row r="107" ht="15.75" customHeight="1">
      <c r="A107" s="65">
        <v>7700.0</v>
      </c>
      <c r="B107" s="65" t="s">
        <v>141</v>
      </c>
      <c r="C107" s="11">
        <f t="shared" si="5"/>
        <v>2000</v>
      </c>
      <c r="D107" s="4"/>
      <c r="E107" s="4">
        <v>2000.0</v>
      </c>
    </row>
    <row r="108" ht="15.75" customHeight="1">
      <c r="A108" s="65">
        <v>7740.0</v>
      </c>
      <c r="B108" s="65" t="s">
        <v>142</v>
      </c>
      <c r="C108" s="11">
        <f t="shared" si="5"/>
        <v>0</v>
      </c>
      <c r="D108" s="4"/>
      <c r="E108" s="4"/>
    </row>
    <row r="109" ht="15.75" customHeight="1">
      <c r="A109" s="65">
        <v>7750.0</v>
      </c>
      <c r="B109" s="65" t="s">
        <v>143</v>
      </c>
      <c r="C109" s="11">
        <f t="shared" si="5"/>
        <v>1000</v>
      </c>
      <c r="D109" s="173">
        <v>1000.0</v>
      </c>
      <c r="E109" s="4"/>
    </row>
    <row r="110" ht="15.75" customHeight="1">
      <c r="A110" s="65">
        <v>7770.0</v>
      </c>
      <c r="B110" s="65" t="s">
        <v>144</v>
      </c>
      <c r="C110" s="11">
        <f t="shared" si="5"/>
        <v>39000</v>
      </c>
      <c r="D110" s="173">
        <v>39000.0</v>
      </c>
      <c r="E110" s="4"/>
    </row>
    <row r="111" ht="15.75" customHeight="1">
      <c r="A111" s="65">
        <v>7790.0</v>
      </c>
      <c r="B111" s="65" t="s">
        <v>145</v>
      </c>
      <c r="C111" s="11">
        <f t="shared" si="5"/>
        <v>0</v>
      </c>
      <c r="D111" s="4"/>
      <c r="E111" s="4"/>
    </row>
    <row r="112" ht="15.75" customHeight="1">
      <c r="A112" s="65">
        <v>7791.0</v>
      </c>
      <c r="B112" s="65" t="s">
        <v>146</v>
      </c>
      <c r="C112" s="11">
        <f t="shared" si="5"/>
        <v>0</v>
      </c>
      <c r="D112" s="4"/>
      <c r="E112" s="4"/>
    </row>
    <row r="113" ht="15.75" customHeight="1">
      <c r="A113" s="65">
        <v>7830.0</v>
      </c>
      <c r="B113" s="65" t="s">
        <v>147</v>
      </c>
      <c r="C113" s="11">
        <f t="shared" si="5"/>
        <v>0</v>
      </c>
      <c r="D113" s="4"/>
      <c r="E113" s="4"/>
    </row>
    <row r="114" ht="15.75" customHeight="1">
      <c r="A114" s="65">
        <v>7831.0</v>
      </c>
      <c r="B114" s="65" t="s">
        <v>148</v>
      </c>
      <c r="C114" s="11">
        <f t="shared" si="5"/>
        <v>0</v>
      </c>
      <c r="D114" s="4"/>
      <c r="E114" s="4"/>
    </row>
    <row r="115" ht="15.75" customHeight="1">
      <c r="A115" s="65" t="s">
        <v>149</v>
      </c>
      <c r="C115" s="19">
        <f t="shared" si="5"/>
        <v>1837000</v>
      </c>
      <c r="D115" s="19">
        <f t="shared" ref="D115:E115" si="6">SUM(D51:D114)</f>
        <v>180000</v>
      </c>
      <c r="E115" s="19">
        <f t="shared" si="6"/>
        <v>1657000</v>
      </c>
    </row>
    <row r="116" ht="15.75" customHeight="1">
      <c r="C116" s="11"/>
      <c r="D116" s="11"/>
      <c r="E116" s="11"/>
    </row>
    <row r="117" ht="15.75" customHeight="1">
      <c r="A117" s="65" t="s">
        <v>150</v>
      </c>
      <c r="C117" s="11"/>
      <c r="D117" s="45"/>
      <c r="E117" s="45"/>
    </row>
    <row r="118" ht="15.75" customHeight="1">
      <c r="C118" s="11"/>
      <c r="D118" s="11"/>
      <c r="E118" s="11"/>
    </row>
    <row r="119" ht="15.75" customHeight="1">
      <c r="A119" s="65" t="s">
        <v>151</v>
      </c>
      <c r="C119" s="19">
        <f>SUM(D119:AR119)</f>
        <v>1837000</v>
      </c>
      <c r="D119" s="20">
        <f t="shared" ref="D119:E119" si="7">D115</f>
        <v>180000</v>
      </c>
      <c r="E119" s="20">
        <f t="shared" si="7"/>
        <v>1657000</v>
      </c>
    </row>
    <row r="120" ht="15.75" customHeight="1">
      <c r="C120" s="11"/>
      <c r="D120" s="11"/>
      <c r="E120" s="11"/>
    </row>
    <row r="121" ht="15.75" customHeight="1">
      <c r="A121" s="65" t="s">
        <v>152</v>
      </c>
      <c r="C121" s="19">
        <f>SUM(D121:AR121)</f>
        <v>-1297000</v>
      </c>
      <c r="D121" s="20">
        <f>D21-D115</f>
        <v>0</v>
      </c>
      <c r="E121" s="20">
        <f>E21-E119</f>
        <v>-1297000</v>
      </c>
    </row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