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jaard1.sharepoint.com/sites/Njrd/Delte dokumenter/Alpint/"/>
    </mc:Choice>
  </mc:AlternateContent>
  <xr:revisionPtr revIDLastSave="0" documentId="8_{06DB8C67-25C0-4A8C-99EE-47873AF441F6}" xr6:coauthVersionLast="47" xr6:coauthVersionMax="47" xr10:uidLastSave="{00000000-0000-0000-0000-000000000000}"/>
  <bookViews>
    <workbookView xWindow="-120" yWindow="-120" windowWidth="29040" windowHeight="15840" xr2:uid="{A8801977-8DE1-4314-9BCC-97BE318E035D}"/>
  </bookViews>
  <sheets>
    <sheet name="Sammendrag" sheetId="1" r:id="rId1"/>
    <sheet name="Periodisert" sheetId="2" r:id="rId2"/>
  </sheets>
  <definedNames>
    <definedName name="_xlnm.Print_Area" localSheetId="1">Periodisert!$A$1:$I$138</definedName>
    <definedName name="_xlnm.Print_Area" localSheetId="0">Sammendrag!$A$1:$K$105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2" i="1" l="1"/>
  <c r="G66" i="1"/>
  <c r="G88" i="1"/>
  <c r="G90" i="1" s="1"/>
  <c r="G59" i="1"/>
  <c r="G54" i="1"/>
  <c r="C46" i="1"/>
  <c r="K46" i="1"/>
  <c r="G40" i="1"/>
  <c r="G27" i="1"/>
  <c r="G15" i="1"/>
  <c r="G7" i="1"/>
  <c r="W134" i="2"/>
  <c r="W135" i="2"/>
  <c r="I135" i="2"/>
  <c r="G135" i="2"/>
  <c r="G136" i="2"/>
  <c r="W90" i="2"/>
  <c r="W79" i="2"/>
  <c r="W75" i="2"/>
  <c r="W74" i="2"/>
  <c r="W73" i="2"/>
  <c r="W72" i="2"/>
  <c r="W71" i="2"/>
  <c r="W70" i="2"/>
  <c r="W69" i="2"/>
  <c r="W68" i="2"/>
  <c r="W67" i="2"/>
  <c r="W66" i="2"/>
  <c r="W65" i="2"/>
  <c r="W64" i="2"/>
  <c r="W63" i="2"/>
  <c r="W62" i="2"/>
  <c r="W61" i="2"/>
  <c r="W60" i="2"/>
  <c r="W59" i="2"/>
  <c r="W58" i="2"/>
  <c r="W57" i="2"/>
  <c r="W56" i="2"/>
  <c r="W52" i="2"/>
  <c r="W51" i="2"/>
  <c r="W50" i="2"/>
  <c r="W49" i="2"/>
  <c r="W48" i="2"/>
  <c r="W47" i="2"/>
  <c r="W46" i="2"/>
  <c r="W45" i="2"/>
  <c r="W44" i="2"/>
  <c r="W43" i="2"/>
  <c r="K38" i="2"/>
  <c r="W36" i="2"/>
  <c r="W11" i="2"/>
  <c r="W21" i="2"/>
  <c r="W5" i="2"/>
  <c r="W35" i="2"/>
  <c r="W34" i="2"/>
  <c r="W33" i="2"/>
  <c r="W32" i="2"/>
  <c r="W31" i="2"/>
  <c r="W30" i="2"/>
  <c r="W29" i="2"/>
  <c r="W28" i="2"/>
  <c r="W27" i="2"/>
  <c r="W26" i="2"/>
  <c r="W25" i="2"/>
  <c r="W24" i="2"/>
  <c r="W20" i="2"/>
  <c r="W19" i="2"/>
  <c r="W18" i="2"/>
  <c r="W17" i="2"/>
  <c r="W16" i="2"/>
  <c r="W15" i="2"/>
  <c r="W14" i="2"/>
  <c r="W10" i="2"/>
  <c r="W9" i="2"/>
  <c r="W8" i="2"/>
  <c r="W7" i="2"/>
  <c r="W6" i="2"/>
  <c r="W116" i="2"/>
  <c r="W115" i="2"/>
  <c r="W114" i="2"/>
  <c r="W113" i="2"/>
  <c r="W112" i="2"/>
  <c r="W111" i="2"/>
  <c r="W110" i="2"/>
  <c r="W109" i="2"/>
  <c r="W108" i="2"/>
  <c r="W107" i="2"/>
  <c r="W106" i="2"/>
  <c r="W105" i="2"/>
  <c r="W104" i="2"/>
  <c r="W103" i="2"/>
  <c r="W102" i="2"/>
  <c r="W101" i="2"/>
  <c r="W100" i="2"/>
  <c r="Q136" i="2"/>
  <c r="P136" i="2"/>
  <c r="O136" i="2"/>
  <c r="L136" i="2"/>
  <c r="K136" i="2"/>
  <c r="V135" i="2"/>
  <c r="U135" i="2"/>
  <c r="T135" i="2"/>
  <c r="S135" i="2"/>
  <c r="R135" i="2"/>
  <c r="Q135" i="2"/>
  <c r="P135" i="2"/>
  <c r="O135" i="2"/>
  <c r="N135" i="2"/>
  <c r="M135" i="2"/>
  <c r="L135" i="2"/>
  <c r="K135" i="2"/>
  <c r="I134" i="2"/>
  <c r="W133" i="2"/>
  <c r="I133" i="2"/>
  <c r="W132" i="2"/>
  <c r="V131" i="2"/>
  <c r="V136" i="2"/>
  <c r="U131" i="2"/>
  <c r="U136" i="2"/>
  <c r="T131" i="2"/>
  <c r="T136" i="2"/>
  <c r="S131" i="2"/>
  <c r="S136" i="2"/>
  <c r="R131" i="2"/>
  <c r="R136" i="2"/>
  <c r="Q131" i="2"/>
  <c r="P131" i="2"/>
  <c r="O131" i="2"/>
  <c r="N131" i="2"/>
  <c r="N136" i="2"/>
  <c r="M131" i="2"/>
  <c r="M136" i="2"/>
  <c r="L131" i="2"/>
  <c r="K131" i="2"/>
  <c r="G131" i="2"/>
  <c r="W130" i="2"/>
  <c r="I130" i="2"/>
  <c r="W129" i="2"/>
  <c r="I129" i="2"/>
  <c r="W128" i="2"/>
  <c r="V121" i="2"/>
  <c r="U121" i="2"/>
  <c r="T121" i="2"/>
  <c r="S121" i="2"/>
  <c r="R121" i="2"/>
  <c r="Q121" i="2"/>
  <c r="P121" i="2"/>
  <c r="O121" i="2"/>
  <c r="N121" i="2"/>
  <c r="M121" i="2"/>
  <c r="L121" i="2"/>
  <c r="K121" i="2"/>
  <c r="G121" i="2"/>
  <c r="W120" i="2"/>
  <c r="I120" i="2"/>
  <c r="W119" i="2"/>
  <c r="I119" i="2"/>
  <c r="W118" i="2"/>
  <c r="I118" i="2"/>
  <c r="W117" i="2"/>
  <c r="I117" i="2"/>
  <c r="I116" i="2"/>
  <c r="I115" i="2"/>
  <c r="I114" i="2"/>
  <c r="K80" i="1"/>
  <c r="I113" i="2"/>
  <c r="I112" i="2"/>
  <c r="I111" i="2"/>
  <c r="I110" i="2"/>
  <c r="I109" i="2"/>
  <c r="I108" i="2"/>
  <c r="I107" i="2"/>
  <c r="I106" i="2"/>
  <c r="K77" i="1"/>
  <c r="I105" i="2"/>
  <c r="I104" i="2"/>
  <c r="I103" i="2"/>
  <c r="I102" i="2"/>
  <c r="K73" i="1"/>
  <c r="I101" i="2"/>
  <c r="I100" i="2"/>
  <c r="W99" i="2"/>
  <c r="I99" i="2"/>
  <c r="W98" i="2"/>
  <c r="I98" i="2"/>
  <c r="V95" i="2"/>
  <c r="U95" i="2"/>
  <c r="T95" i="2"/>
  <c r="S95" i="2"/>
  <c r="R95" i="2"/>
  <c r="Q95" i="2"/>
  <c r="P95" i="2"/>
  <c r="O95" i="2"/>
  <c r="N95" i="2"/>
  <c r="M95" i="2"/>
  <c r="L95" i="2"/>
  <c r="K95" i="2"/>
  <c r="G95" i="2"/>
  <c r="W94" i="2"/>
  <c r="I94" i="2"/>
  <c r="K65" i="1"/>
  <c r="W93" i="2"/>
  <c r="I93" i="2"/>
  <c r="W92" i="2"/>
  <c r="I92" i="2"/>
  <c r="W91" i="2"/>
  <c r="I91" i="2"/>
  <c r="V87" i="2"/>
  <c r="U87" i="2"/>
  <c r="T87" i="2"/>
  <c r="S87" i="2"/>
  <c r="R87" i="2"/>
  <c r="Q87" i="2"/>
  <c r="P87" i="2"/>
  <c r="O87" i="2"/>
  <c r="N87" i="2"/>
  <c r="M87" i="2"/>
  <c r="L87" i="2"/>
  <c r="K87" i="2"/>
  <c r="G87" i="2"/>
  <c r="W86" i="2"/>
  <c r="I86" i="2"/>
  <c r="W85" i="2"/>
  <c r="I85" i="2"/>
  <c r="W84" i="2"/>
  <c r="I84" i="2"/>
  <c r="W83" i="2"/>
  <c r="I83" i="2"/>
  <c r="W82" i="2"/>
  <c r="I82" i="2"/>
  <c r="W81" i="2"/>
  <c r="I81" i="2"/>
  <c r="W80" i="2"/>
  <c r="I80" i="2"/>
  <c r="I79" i="2"/>
  <c r="G76" i="2"/>
  <c r="I75" i="2"/>
  <c r="K53" i="1"/>
  <c r="I74" i="2"/>
  <c r="I72" i="2"/>
  <c r="I71" i="2"/>
  <c r="I70" i="2"/>
  <c r="I66" i="2"/>
  <c r="I65" i="2"/>
  <c r="I64" i="2"/>
  <c r="I63" i="2"/>
  <c r="I62" i="2"/>
  <c r="V53" i="2"/>
  <c r="U53" i="2"/>
  <c r="T53" i="2"/>
  <c r="S53" i="2"/>
  <c r="R53" i="2"/>
  <c r="Q53" i="2"/>
  <c r="P53" i="2"/>
  <c r="O53" i="2"/>
  <c r="N53" i="2"/>
  <c r="M53" i="2"/>
  <c r="L53" i="2"/>
  <c r="K53" i="2"/>
  <c r="G53" i="2"/>
  <c r="G123" i="2"/>
  <c r="I52" i="2"/>
  <c r="I51" i="2"/>
  <c r="I50" i="2"/>
  <c r="I49" i="2"/>
  <c r="I48" i="2"/>
  <c r="I47" i="2"/>
  <c r="I46" i="2"/>
  <c r="I45" i="2"/>
  <c r="I44" i="2"/>
  <c r="W53" i="2"/>
  <c r="W42" i="2"/>
  <c r="I42" i="2"/>
  <c r="V36" i="2"/>
  <c r="U36" i="2"/>
  <c r="T36" i="2"/>
  <c r="S36" i="2"/>
  <c r="R36" i="2"/>
  <c r="Q36" i="2"/>
  <c r="P36" i="2"/>
  <c r="O36" i="2"/>
  <c r="N36" i="2"/>
  <c r="M36" i="2"/>
  <c r="L36" i="2"/>
  <c r="K36" i="2"/>
  <c r="G36" i="2"/>
  <c r="I35" i="2"/>
  <c r="I34" i="2"/>
  <c r="I33" i="2"/>
  <c r="I32" i="2"/>
  <c r="I31" i="2"/>
  <c r="I30" i="2"/>
  <c r="I29" i="2"/>
  <c r="I28" i="2"/>
  <c r="I27" i="2"/>
  <c r="I26" i="2"/>
  <c r="I25" i="2"/>
  <c r="V21" i="2"/>
  <c r="U21" i="2"/>
  <c r="T21" i="2"/>
  <c r="S21" i="2"/>
  <c r="R21" i="2"/>
  <c r="R38" i="2"/>
  <c r="Q21" i="2"/>
  <c r="P21" i="2"/>
  <c r="O21" i="2"/>
  <c r="N21" i="2"/>
  <c r="M21" i="2"/>
  <c r="L21" i="2"/>
  <c r="K21" i="2"/>
  <c r="G21" i="2"/>
  <c r="I20" i="2"/>
  <c r="I19" i="2"/>
  <c r="I18" i="2"/>
  <c r="I17" i="2"/>
  <c r="I16" i="2"/>
  <c r="I15" i="2"/>
  <c r="V11" i="2"/>
  <c r="U11" i="2"/>
  <c r="U38" i="2"/>
  <c r="T11" i="2"/>
  <c r="T38" i="2"/>
  <c r="S11" i="2"/>
  <c r="S38" i="2"/>
  <c r="R11" i="2"/>
  <c r="Q11" i="2"/>
  <c r="Q38" i="2"/>
  <c r="P11" i="2"/>
  <c r="O11" i="2"/>
  <c r="O38" i="2"/>
  <c r="N11" i="2"/>
  <c r="N38" i="2"/>
  <c r="M11" i="2"/>
  <c r="M38" i="2"/>
  <c r="L11" i="2"/>
  <c r="K11" i="2"/>
  <c r="G11" i="2"/>
  <c r="G38" i="2"/>
  <c r="G125" i="2"/>
  <c r="I10" i="2"/>
  <c r="I9" i="2"/>
  <c r="I8" i="2"/>
  <c r="I7" i="2"/>
  <c r="I6" i="2"/>
  <c r="I5" i="2"/>
  <c r="C92" i="1"/>
  <c r="C90" i="1"/>
  <c r="C88" i="1"/>
  <c r="K87" i="1"/>
  <c r="I87" i="1"/>
  <c r="C87" i="1"/>
  <c r="I85" i="1"/>
  <c r="C85" i="1"/>
  <c r="K81" i="1"/>
  <c r="I81" i="1"/>
  <c r="C81" i="1"/>
  <c r="I80" i="1"/>
  <c r="C80" i="1"/>
  <c r="C79" i="1"/>
  <c r="C78" i="1"/>
  <c r="C76" i="1"/>
  <c r="C75" i="1"/>
  <c r="K74" i="1"/>
  <c r="C74" i="1"/>
  <c r="I73" i="1"/>
  <c r="C73" i="1"/>
  <c r="I72" i="1"/>
  <c r="C72" i="1"/>
  <c r="C71" i="1"/>
  <c r="A71" i="1"/>
  <c r="K70" i="1"/>
  <c r="I70" i="1"/>
  <c r="C70" i="1"/>
  <c r="A70" i="1"/>
  <c r="C69" i="1"/>
  <c r="A69" i="1"/>
  <c r="I64" i="1"/>
  <c r="C64" i="1"/>
  <c r="A64" i="1"/>
  <c r="I63" i="1"/>
  <c r="C63" i="1"/>
  <c r="A63" i="1"/>
  <c r="C62" i="1"/>
  <c r="A62" i="1"/>
  <c r="C58" i="1"/>
  <c r="A58" i="1"/>
  <c r="C57" i="1"/>
  <c r="A57" i="1"/>
  <c r="C54" i="1"/>
  <c r="C53" i="1"/>
  <c r="C52" i="1"/>
  <c r="C51" i="1"/>
  <c r="C49" i="1"/>
  <c r="C47" i="1"/>
  <c r="C45" i="1"/>
  <c r="C44" i="1"/>
  <c r="A44" i="1"/>
  <c r="C43" i="1"/>
  <c r="A43" i="1"/>
  <c r="C42" i="1"/>
  <c r="C40" i="1"/>
  <c r="C39" i="1"/>
  <c r="A39" i="1"/>
  <c r="K38" i="1"/>
  <c r="I38" i="1"/>
  <c r="C38" i="1"/>
  <c r="A38" i="1"/>
  <c r="C37" i="1"/>
  <c r="A37" i="1"/>
  <c r="C35" i="1"/>
  <c r="A35" i="1"/>
  <c r="C34" i="1"/>
  <c r="A34" i="1"/>
  <c r="C33" i="1"/>
  <c r="C32" i="1"/>
  <c r="C29" i="1"/>
  <c r="C27" i="1"/>
  <c r="C26" i="1"/>
  <c r="A26" i="1"/>
  <c r="C25" i="1"/>
  <c r="A25" i="1"/>
  <c r="C24" i="1"/>
  <c r="A24" i="1"/>
  <c r="C22" i="1"/>
  <c r="A22" i="1"/>
  <c r="C21" i="1"/>
  <c r="A21" i="1"/>
  <c r="C20" i="1"/>
  <c r="A20" i="1"/>
  <c r="C19" i="1"/>
  <c r="A19" i="1"/>
  <c r="I18" i="1"/>
  <c r="I27" i="1" s="1"/>
  <c r="C18" i="1"/>
  <c r="A18" i="1"/>
  <c r="C17" i="1"/>
  <c r="C15" i="1"/>
  <c r="C14" i="1"/>
  <c r="A14" i="1"/>
  <c r="A12" i="1"/>
  <c r="C11" i="1"/>
  <c r="A11" i="1"/>
  <c r="A10" i="1"/>
  <c r="C7" i="1"/>
  <c r="I7" i="1"/>
  <c r="V38" i="2"/>
  <c r="I11" i="2"/>
  <c r="L38" i="2"/>
  <c r="P38" i="2"/>
  <c r="I128" i="2"/>
  <c r="W131" i="2"/>
  <c r="W121" i="2"/>
  <c r="G138" i="2"/>
  <c r="P76" i="2"/>
  <c r="P123" i="2"/>
  <c r="I60" i="2"/>
  <c r="I14" i="2"/>
  <c r="I24" i="2"/>
  <c r="I43" i="2"/>
  <c r="I87" i="2"/>
  <c r="I132" i="2"/>
  <c r="I90" i="2"/>
  <c r="W95" i="2"/>
  <c r="I121" i="2"/>
  <c r="W87" i="2"/>
  <c r="I58" i="2"/>
  <c r="W38" i="2"/>
  <c r="P125" i="2"/>
  <c r="P138" i="2"/>
  <c r="I95" i="2"/>
  <c r="K62" i="1"/>
  <c r="I36" i="2"/>
  <c r="W136" i="2"/>
  <c r="I53" i="2"/>
  <c r="I59" i="2"/>
  <c r="I21" i="2"/>
  <c r="I131" i="2"/>
  <c r="I57" i="2"/>
  <c r="I73" i="2"/>
  <c r="I69" i="2"/>
  <c r="K50" i="1"/>
  <c r="I38" i="2"/>
  <c r="I136" i="2"/>
  <c r="O76" i="2"/>
  <c r="O123" i="2"/>
  <c r="O125" i="2"/>
  <c r="O138" i="2"/>
  <c r="S76" i="2"/>
  <c r="S123" i="2"/>
  <c r="S125" i="2"/>
  <c r="S138" i="2"/>
  <c r="L76" i="2"/>
  <c r="L123" i="2"/>
  <c r="L125" i="2"/>
  <c r="L138" i="2"/>
  <c r="M76" i="2"/>
  <c r="M123" i="2"/>
  <c r="M125" i="2"/>
  <c r="M138" i="2"/>
  <c r="N76" i="2"/>
  <c r="N123" i="2"/>
  <c r="N125" i="2"/>
  <c r="N138" i="2"/>
  <c r="Q76" i="2"/>
  <c r="Q123" i="2"/>
  <c r="Q125" i="2"/>
  <c r="Q138" i="2"/>
  <c r="T76" i="2"/>
  <c r="T123" i="2"/>
  <c r="T125" i="2"/>
  <c r="T138" i="2"/>
  <c r="K76" i="2"/>
  <c r="K123" i="2"/>
  <c r="K125" i="2"/>
  <c r="K138" i="2"/>
  <c r="R76" i="2"/>
  <c r="R123" i="2"/>
  <c r="R125" i="2"/>
  <c r="R138" i="2"/>
  <c r="I67" i="2"/>
  <c r="V76" i="2"/>
  <c r="V123" i="2"/>
  <c r="V125" i="2"/>
  <c r="V138" i="2"/>
  <c r="I56" i="2"/>
  <c r="U76" i="2"/>
  <c r="U123" i="2"/>
  <c r="U125" i="2"/>
  <c r="U138" i="2"/>
  <c r="I68" i="2"/>
  <c r="I61" i="2"/>
  <c r="W76" i="2"/>
  <c r="W123" i="2"/>
  <c r="I123" i="2"/>
  <c r="W125" i="2"/>
  <c r="I76" i="2"/>
  <c r="W138" i="2"/>
  <c r="I125" i="2"/>
  <c r="I138" i="2"/>
  <c r="G29" i="1" l="1"/>
  <c r="I40" i="1"/>
  <c r="I15" i="1"/>
</calcChain>
</file>

<file path=xl/sharedStrings.xml><?xml version="1.0" encoding="utf-8"?>
<sst xmlns="http://schemas.openxmlformats.org/spreadsheetml/2006/main" count="170" uniqueCount="157">
  <si>
    <t xml:space="preserve">NJÅRD </t>
  </si>
  <si>
    <t>AVDELING</t>
  </si>
  <si>
    <t xml:space="preserve">Salgsinntekter </t>
  </si>
  <si>
    <t>Salgsinntekter avgiftspliktige</t>
  </si>
  <si>
    <t>Sponsor/samarbeidsavtaler avgiftspliktige</t>
  </si>
  <si>
    <t>Sponsor/samarbeidsavtaler, videreført avd</t>
  </si>
  <si>
    <t>Kiosksalg</t>
  </si>
  <si>
    <t>Strenging av racketter</t>
  </si>
  <si>
    <t xml:space="preserve">Provisjonsinntekt </t>
  </si>
  <si>
    <t>Offentlig tilskudd</t>
  </si>
  <si>
    <t>Adm og drifts bidrag (hodestøtte)</t>
  </si>
  <si>
    <t>Lokalleietilskudd kommune</t>
  </si>
  <si>
    <t>Tilskudd øremerkede</t>
  </si>
  <si>
    <t>Spillemiddeltilskudd</t>
  </si>
  <si>
    <t>Transaksjonskostnader medlemsinntekter</t>
  </si>
  <si>
    <t>Innberettet OTP</t>
  </si>
  <si>
    <t>Annen fordel i arbeidsforhold</t>
  </si>
  <si>
    <t>Arbeidsavgift av pensjon</t>
  </si>
  <si>
    <t>Kostnader lokaler/leie maskiner</t>
  </si>
  <si>
    <t>Sum lokaler/leie maskiner</t>
  </si>
  <si>
    <t>Inventar og driftsmateriale som ikke skal avskrives</t>
  </si>
  <si>
    <t>Smittevernkostnader</t>
  </si>
  <si>
    <t>Annen driftskostnad</t>
  </si>
  <si>
    <t>Sum inventar og driftsmateriale som ikke skal avskrives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</si>
  <si>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</si>
  <si>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</si>
  <si>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</si>
  <si>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</si>
  <si>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</si>
  <si>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</si>
  <si>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</si>
  <si>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</si>
  <si>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</si>
  <si>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</si>
  <si>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</si>
  <si>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</si>
  <si>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Sum</t>
  </si>
  <si>
    <t>Sum salgsinntekter</t>
  </si>
  <si>
    <t xml:space="preserve">Administrasjons- og driftsbidrag </t>
  </si>
  <si>
    <t>Aktivitetsmidler</t>
  </si>
  <si>
    <t>Refusjon anleggs- og lokalleie</t>
  </si>
  <si>
    <t>Anleggsstøtte</t>
  </si>
  <si>
    <t>Annen offentlig støtte</t>
  </si>
  <si>
    <t>Sum offentlig tilskudd</t>
  </si>
  <si>
    <t>Andre inntekter</t>
  </si>
  <si>
    <t>Eventer</t>
  </si>
  <si>
    <t>Treningsavgifter junior</t>
  </si>
  <si>
    <t>Treningsavgifter senior</t>
  </si>
  <si>
    <t>Stevneinntekter deltageravgifter</t>
  </si>
  <si>
    <t>Inntekter fra idrettsskole/-leir</t>
  </si>
  <si>
    <t>Billettinntekter</t>
  </si>
  <si>
    <t>Egenandeler ved stevnedeltakelse og reiser</t>
  </si>
  <si>
    <t xml:space="preserve">Bingo/lotteriinntekter ol.        </t>
  </si>
  <si>
    <t>Gaver</t>
  </si>
  <si>
    <t>Tilskudd fra Hovedlaget</t>
  </si>
  <si>
    <t>Dugnadsinntekter</t>
  </si>
  <si>
    <t>Diverse inntekter</t>
  </si>
  <si>
    <t>Sum andre inntekter</t>
  </si>
  <si>
    <t>SUM INNTEKTER</t>
  </si>
  <si>
    <t>Vare- og arrangementkostnader</t>
  </si>
  <si>
    <t>Innkjøp av råvarer og halvfabrikata høy sats</t>
  </si>
  <si>
    <t>Innkjøp til egne arrangement</t>
  </si>
  <si>
    <t>Innkjøp idrettsmateriell/utstyr</t>
  </si>
  <si>
    <t>Idrettsskolens kostnader</t>
  </si>
  <si>
    <t xml:space="preserve">Dommerutgifter </t>
  </si>
  <si>
    <t>Andre kostnader ved arrangement</t>
  </si>
  <si>
    <t>Startkontingenter</t>
  </si>
  <si>
    <t>Turneringsutgifter</t>
  </si>
  <si>
    <t>Kostnader ved egne dugnader</t>
  </si>
  <si>
    <t>Bingo- lotterikostnader</t>
  </si>
  <si>
    <t>Sum vare- og arrangementkostnader</t>
  </si>
  <si>
    <t>Lønn- og personalkostnad</t>
  </si>
  <si>
    <t>Lønn til ansatte</t>
  </si>
  <si>
    <t>Timelønn ansatte</t>
  </si>
  <si>
    <t>Annen lønn ansatte</t>
  </si>
  <si>
    <t>Timelønn ansatte - uten AGA</t>
  </si>
  <si>
    <t>Annen lønn ansatte - uten AGA</t>
  </si>
  <si>
    <t>Feriepenger</t>
  </si>
  <si>
    <t>Fri telefon</t>
  </si>
  <si>
    <t>Motkonto fordeler gruppe 52</t>
  </si>
  <si>
    <t>Selvstendig næringsdrivende instruktører</t>
  </si>
  <si>
    <t>Arbeidsgiveravgift</t>
  </si>
  <si>
    <t>Arbeidsgiveravgift av påløpte feriepenger</t>
  </si>
  <si>
    <t xml:space="preserve"> </t>
  </si>
  <si>
    <t>Gaver til ansatte, fradragsberettiget</t>
  </si>
  <si>
    <t>Gaver til ansatte, ikke fradragsberettiget</t>
  </si>
  <si>
    <t>Kantinekostnad</t>
  </si>
  <si>
    <t>Obligatorisk tjenestepensjon</t>
  </si>
  <si>
    <t>Opplæring instruktører og funksjonærer</t>
  </si>
  <si>
    <t xml:space="preserve">Andre personalkostnader        </t>
  </si>
  <si>
    <t>Sum lønn og personalkostnad</t>
  </si>
  <si>
    <t>Leie lokaler Njårdhallen</t>
  </si>
  <si>
    <t>Leie eksterne lokaler</t>
  </si>
  <si>
    <t>Renovasjon</t>
  </si>
  <si>
    <t>Renhold</t>
  </si>
  <si>
    <t xml:space="preserve">Drift utomhusanlegg   </t>
  </si>
  <si>
    <t>Leie maskiner</t>
  </si>
  <si>
    <t>Leie datasystemer</t>
  </si>
  <si>
    <t>Annen leiekostnad</t>
  </si>
  <si>
    <t>Sum kostnader lokaler/leie maskiner</t>
  </si>
  <si>
    <t xml:space="preserve">Inventar </t>
  </si>
  <si>
    <t>Datautstyr</t>
  </si>
  <si>
    <t>Innkjøp verktøy / utstyr</t>
  </si>
  <si>
    <t>Andre driftskostnader</t>
  </si>
  <si>
    <t>Datadrift og vedlikehold</t>
  </si>
  <si>
    <t>Annen fremmedtjeneste</t>
  </si>
  <si>
    <t xml:space="preserve">        </t>
  </si>
  <si>
    <t xml:space="preserve">Kontorrekvisita                </t>
  </si>
  <si>
    <t xml:space="preserve">Trykksaker                     </t>
  </si>
  <si>
    <t>Aviser, tidsskrifter mv</t>
  </si>
  <si>
    <t>Møter, kurs, oppdatering o l</t>
  </si>
  <si>
    <t>Annen kontorkostnad</t>
  </si>
  <si>
    <t xml:space="preserve">Telefon                      </t>
  </si>
  <si>
    <t xml:space="preserve">Porto                          </t>
  </si>
  <si>
    <t>Bilgodtgjørelse oppgavepliktig</t>
  </si>
  <si>
    <t>Reisekostnader oppgavepliktig</t>
  </si>
  <si>
    <t xml:space="preserve">Reisekostnader - ikke oppg.pl.   </t>
  </si>
  <si>
    <t>Diettkostnad - oppgavepliktig</t>
  </si>
  <si>
    <t>Diettkostnad - ikke oppgavepliktig</t>
  </si>
  <si>
    <t>Salgskostnad</t>
  </si>
  <si>
    <t xml:space="preserve">Reklame/annonser               </t>
  </si>
  <si>
    <t>Kontingenter / gebyrer til krets og forbund</t>
  </si>
  <si>
    <t>Andre kontingenter</t>
  </si>
  <si>
    <t xml:space="preserve">Gaver, ikke  fradragsberettiget              </t>
  </si>
  <si>
    <t xml:space="preserve">Gaver fradragsberettiget              </t>
  </si>
  <si>
    <t>Forsikringspremie</t>
  </si>
  <si>
    <t xml:space="preserve">Kostnad ved styre- og årsmøter            </t>
  </si>
  <si>
    <t xml:space="preserve">Tap på fordringer              </t>
  </si>
  <si>
    <t>Sum andre driftskostnader</t>
  </si>
  <si>
    <t>SUM DRIFTSKOSTNADER</t>
  </si>
  <si>
    <t>DRIFTSRESULTAT</t>
  </si>
  <si>
    <t>Finansinntekter og -kostnader</t>
  </si>
  <si>
    <t>Renteinntekt bank</t>
  </si>
  <si>
    <t xml:space="preserve">Annen renteinntekt                      </t>
  </si>
  <si>
    <t xml:space="preserve">Purregebyr                 </t>
  </si>
  <si>
    <t>Finansinntekter</t>
  </si>
  <si>
    <t>Rentekostnader bank</t>
  </si>
  <si>
    <t>Annen rentekostnad</t>
  </si>
  <si>
    <t xml:space="preserve">Andre finanskostnader og gebyrer </t>
  </si>
  <si>
    <t>Finanskostnader</t>
  </si>
  <si>
    <t>Sum finansposter</t>
  </si>
  <si>
    <t>ÅRSRESULTAT</t>
  </si>
  <si>
    <t>Regnskap 2020</t>
  </si>
  <si>
    <t>Budsjett 2021</t>
  </si>
  <si>
    <t>Resultatbudsjett 2021</t>
  </si>
  <si>
    <t/>
  </si>
  <si>
    <t>Regnskap 2021</t>
  </si>
  <si>
    <t xml:space="preserve">Refusjon Sykepenger </t>
  </si>
  <si>
    <t>Mobiltlf</t>
  </si>
  <si>
    <t>Bankgebyr</t>
  </si>
  <si>
    <t>Vipsgebyr</t>
  </si>
  <si>
    <t>Gebyr Spond</t>
  </si>
  <si>
    <t>Budsjett 2022</t>
  </si>
  <si>
    <t>Tilskudd fra hovedlaget</t>
  </si>
  <si>
    <t>Reduksjon ang Covid</t>
  </si>
  <si>
    <t>Annen kostnad fradragsberettiget</t>
  </si>
  <si>
    <t>Njård Alpin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</si>
</sst>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 * #,##0_ ;_ * \-#,##0_ ;_ * &quot;-&quot;??_ ;_ @_ "/>
    <numFmt numFmtId="166" formatCode="#,##0_ ;\-#,##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3" fontId="4" fillId="0" borderId="1" xfId="0" applyNumberFormat="1" applyFont="1" applyBorder="1" applyProtection="1">
      <protection locked="0"/>
    </xf>
    <xf numFmtId="3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3" fontId="6" fillId="0" borderId="0" xfId="0" applyNumberFormat="1" applyFont="1" applyProtection="1">
      <protection locked="0"/>
    </xf>
    <xf numFmtId="1" fontId="5" fillId="0" borderId="0" xfId="0" applyNumberFormat="1" applyFont="1" applyProtection="1">
      <protection locked="0"/>
    </xf>
    <xf numFmtId="1" fontId="3" fillId="0" borderId="2" xfId="0" applyNumberFormat="1" applyFont="1" applyBorder="1" applyProtection="1">
      <protection locked="0"/>
    </xf>
    <xf numFmtId="0" fontId="2" fillId="0" borderId="0" xfId="0" applyFont="1"/>
    <xf numFmtId="0" fontId="3" fillId="0" borderId="0" xfId="0" applyFont="1"/>
    <xf numFmtId="3" fontId="2" fillId="0" borderId="0" xfId="0" applyNumberFormat="1" applyFont="1"/>
    <xf numFmtId="0" fontId="5" fillId="0" borderId="0" xfId="0" applyFont="1"/>
    <xf numFmtId="0" fontId="7" fillId="0" borderId="0" xfId="0" applyFont="1"/>
    <xf numFmtId="0" fontId="7" fillId="0" borderId="0" xfId="0" applyFont="1" applyProtection="1">
      <protection locked="0"/>
    </xf>
    <xf numFmtId="3" fontId="7" fillId="0" borderId="2" xfId="0" applyNumberFormat="1" applyFont="1" applyBorder="1"/>
    <xf numFmtId="3" fontId="7" fillId="0" borderId="0" xfId="0" applyNumberFormat="1" applyFont="1"/>
    <xf numFmtId="0" fontId="0" fillId="0" borderId="0" xfId="0" applyProtection="1">
      <protection locked="0"/>
    </xf>
    <xf numFmtId="3" fontId="7" fillId="0" borderId="3" xfId="0" applyNumberFormat="1" applyFont="1" applyBorder="1"/>
    <xf numFmtId="165" fontId="5" fillId="0" borderId="0" xfId="1" applyNumberFormat="1" applyFont="1" applyProtection="1">
      <protection locked="0"/>
    </xf>
    <xf numFmtId="3" fontId="5" fillId="0" borderId="0" xfId="1" applyNumberFormat="1" applyFont="1" applyProtection="1">
      <protection locked="0"/>
    </xf>
    <xf numFmtId="1" fontId="4" fillId="0" borderId="0" xfId="0" applyNumberFormat="1" applyFont="1" applyProtection="1">
      <protection locked="0"/>
    </xf>
    <xf numFmtId="1" fontId="3" fillId="0" borderId="0" xfId="0" applyNumberFormat="1" applyFont="1" applyProtection="1">
      <protection locked="0"/>
    </xf>
    <xf numFmtId="165" fontId="5" fillId="0" borderId="0" xfId="1" applyNumberFormat="1" applyFont="1" applyAlignment="1" applyProtection="1">
      <alignment horizontal="center"/>
      <protection locked="0"/>
    </xf>
    <xf numFmtId="3" fontId="5" fillId="0" borderId="0" xfId="0" applyNumberFormat="1" applyFont="1"/>
    <xf numFmtId="3" fontId="5" fillId="0" borderId="0" xfId="1" applyNumberFormat="1" applyFont="1" applyProtection="1"/>
    <xf numFmtId="166" fontId="5" fillId="0" borderId="0" xfId="1" applyNumberFormat="1" applyFont="1" applyProtection="1">
      <protection locked="0"/>
    </xf>
    <xf numFmtId="3" fontId="4" fillId="0" borderId="2" xfId="0" applyNumberFormat="1" applyFont="1" applyBorder="1"/>
    <xf numFmtId="3" fontId="3" fillId="0" borderId="0" xfId="0" applyNumberFormat="1" applyFont="1" applyProtection="1">
      <protection locked="0"/>
    </xf>
    <xf numFmtId="3" fontId="3" fillId="0" borderId="2" xfId="0" applyNumberFormat="1" applyFont="1" applyBorder="1"/>
    <xf numFmtId="166" fontId="3" fillId="0" borderId="2" xfId="1" applyNumberFormat="1" applyFont="1" applyBorder="1" applyProtection="1"/>
    <xf numFmtId="3" fontId="4" fillId="0" borderId="0" xfId="0" applyNumberFormat="1" applyFont="1" applyProtection="1">
      <protection locked="0"/>
    </xf>
    <xf numFmtId="3" fontId="4" fillId="0" borderId="0" xfId="0" applyNumberFormat="1" applyFont="1"/>
    <xf numFmtId="166" fontId="3" fillId="0" borderId="0" xfId="1" applyNumberFormat="1" applyFont="1" applyBorder="1" applyProtection="1">
      <protection locked="0"/>
    </xf>
    <xf numFmtId="165" fontId="5" fillId="0" borderId="0" xfId="1" applyNumberFormat="1" applyFont="1" applyProtection="1"/>
    <xf numFmtId="3" fontId="4" fillId="0" borderId="3" xfId="0" applyNumberFormat="1" applyFont="1" applyBorder="1"/>
    <xf numFmtId="3" fontId="3" fillId="0" borderId="3" xfId="0" applyNumberFormat="1" applyFont="1" applyBorder="1"/>
    <xf numFmtId="3" fontId="3" fillId="0" borderId="0" xfId="0" applyNumberFormat="1" applyFont="1"/>
    <xf numFmtId="3" fontId="3" fillId="0" borderId="2" xfId="1" applyNumberFormat="1" applyFont="1" applyBorder="1" applyProtection="1"/>
    <xf numFmtId="0" fontId="5" fillId="0" borderId="0" xfId="0" applyFont="1" applyAlignment="1" applyProtection="1">
      <alignment horizontal="left" indent="5"/>
      <protection locked="0"/>
    </xf>
    <xf numFmtId="0" fontId="3" fillId="0" borderId="0" xfId="0" applyFont="1" applyAlignment="1" applyProtection="1">
      <alignment horizontal="left" indent="5"/>
      <protection locked="0"/>
    </xf>
    <xf numFmtId="165" fontId="3" fillId="0" borderId="0" xfId="1" applyNumberFormat="1" applyFont="1" applyProtection="1">
      <protection locked="0"/>
    </xf>
    <xf numFmtId="0" fontId="3" fillId="0" borderId="3" xfId="0" applyFont="1" applyBorder="1" applyProtection="1">
      <protection locked="0"/>
    </xf>
    <xf numFmtId="0" fontId="3" fillId="0" borderId="2" xfId="0" applyFont="1" applyBorder="1"/>
    <xf numFmtId="166" fontId="3" fillId="0" borderId="0" xfId="1" applyNumberFormat="1" applyFont="1" applyProtection="1"/>
    <xf numFmtId="3" fontId="3" fillId="0" borderId="0" xfId="1" applyNumberFormat="1" applyFont="1" applyProtection="1"/>
    <xf numFmtId="0" fontId="3" fillId="0" borderId="2" xfId="0" applyFont="1" applyBorder="1" applyProtection="1">
      <protection locked="0"/>
    </xf>
    <xf numFmtId="0" fontId="5" fillId="0" borderId="2" xfId="0" applyFont="1" applyBorder="1" applyProtection="1">
      <protection locked="0"/>
    </xf>
    <xf numFmtId="3" fontId="3" fillId="0" borderId="3" xfId="0" applyNumberFormat="1" applyFont="1" applyBorder="1" applyProtection="1">
      <protection locked="0"/>
    </xf>
    <xf numFmtId="3" fontId="2" fillId="0" borderId="0" xfId="0" applyNumberFormat="1" applyFont="1" applyProtection="1">
      <protection locked="0"/>
    </xf>
    <xf numFmtId="3" fontId="7" fillId="0" borderId="0" xfId="0" applyNumberFormat="1" applyFont="1" applyProtection="1">
      <protection locked="0"/>
    </xf>
    <xf numFmtId="0" fontId="2" fillId="0" borderId="0" xfId="0" quotePrefix="1" applyFont="1" applyProtection="1">
      <protection locked="0"/>
    </xf>
    <xf numFmtId="0" fontId="2" fillId="0" borderId="0" xfId="0" applyFont="1" applyBorder="1" applyProtection="1">
      <protection locked="0"/>
    </xf>
    <xf numFmtId="3" fontId="2" fillId="0" borderId="0" xfId="0" applyNumberFormat="1" applyFont="1" applyBorder="1"/>
    <xf numFmtId="3" fontId="7" fillId="0" borderId="0" xfId="0" applyNumberFormat="1" applyFont="1" applyBorder="1"/>
    <xf numFmtId="0" fontId="0" fillId="0" borderId="0" xfId="0" applyBorder="1"/>
    <xf numFmtId="0" fontId="3" fillId="0" borderId="0" xfId="0" applyFont="1" applyBorder="1" applyProtection="1">
      <protection locked="0"/>
    </xf>
    <xf numFmtId="0" fontId="7" fillId="0" borderId="0" xfId="0" applyFont="1" applyBorder="1" applyProtection="1">
      <protection locked="0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F9E11-BD43-4712-A32D-C6B6DD5ABB89}">
  <sheetPr>
    <tabColor rgb="FFFF0000"/>
    <pageSetUpPr fitToPage="1"/>
  </sheetPr>
  <dimension ref="A1:M107"/>
  <sheetViews>
    <sheetView tabSelected="1" zoomScale="112" zoomScaleNormal="112" workbookViewId="0">
      <pane ySplit="3" topLeftCell="A4" activePane="bottomLeft" state="frozen"/>
      <selection activeCell="G27" sqref="G27"/>
      <selection pane="bottomLeft" activeCell="E13" sqref="E13"/>
    </sheetView>
  </sheetViews>
  <sheetFormatPr baseColWidth="10" defaultColWidth="11.42578125" defaultRowHeight="15.75" x14ac:dyDescent="0.25"/>
  <cols>
    <col min="1" max="1" width="7" style="1" customWidth="1"/>
    <col min="2" max="2" width="2.42578125" style="1" customWidth="1"/>
    <col min="3" max="3" width="11.42578125" style="1"/>
    <col min="4" max="4" width="21.7109375" style="1" bestFit="1" customWidth="1"/>
    <col min="5" max="5" width="11.42578125" style="1"/>
    <col min="6" max="7" width="20.5703125" style="1" customWidth="1"/>
    <col min="8" max="8" width="2.7109375" style="1" customWidth="1"/>
    <col min="9" max="9" width="15.5703125" style="1" customWidth="1"/>
    <col min="10" max="10" width="4.42578125" style="1" customWidth="1"/>
    <col min="11" max="11" width="15.5703125" style="1" customWidth="1"/>
    <col min="12" max="16384" width="11.42578125" style="1"/>
  </cols>
  <sheetData>
    <row r="1" spans="1:12" x14ac:dyDescent="0.25">
      <c r="C1" s="2"/>
      <c r="D1" s="2"/>
      <c r="E1" s="2"/>
      <c r="F1" s="2"/>
      <c r="G1" s="2"/>
      <c r="H1" s="2"/>
      <c r="I1" s="3"/>
      <c r="J1" s="4"/>
      <c r="K1" s="4"/>
    </row>
    <row r="2" spans="1:12" x14ac:dyDescent="0.25">
      <c r="C2" s="2" t="s">
        <v>156</v>
      </c>
      <c r="D2" s="5"/>
      <c r="E2" s="5"/>
      <c r="F2" s="5"/>
      <c r="G2" s="5"/>
      <c r="H2" s="5"/>
      <c r="I2" s="6"/>
      <c r="J2" s="4"/>
      <c r="K2" s="4"/>
    </row>
    <row r="3" spans="1:12" x14ac:dyDescent="0.25">
      <c r="C3" s="5"/>
      <c r="D3" s="5"/>
      <c r="E3" s="5"/>
      <c r="F3" s="5"/>
      <c r="G3" s="2" t="s">
        <v>142</v>
      </c>
      <c r="H3" s="56"/>
      <c r="I3" s="8" t="s">
        <v>146</v>
      </c>
      <c r="J3" s="22"/>
      <c r="K3" s="8" t="s">
        <v>152</v>
      </c>
      <c r="L3" s="14"/>
    </row>
    <row r="4" spans="1:12" x14ac:dyDescent="0.25">
      <c r="A4" s="9"/>
      <c r="B4" s="9"/>
      <c r="C4" s="10" t="s">
        <v>2</v>
      </c>
      <c r="D4" s="9"/>
      <c r="E4" s="9"/>
      <c r="H4" s="52"/>
    </row>
    <row r="5" spans="1:12" x14ac:dyDescent="0.25">
      <c r="A5" s="9">
        <v>3000</v>
      </c>
      <c r="B5" s="9"/>
      <c r="C5" s="9" t="s">
        <v>3</v>
      </c>
      <c r="D5" s="9"/>
      <c r="E5" s="9"/>
      <c r="G5" s="11">
        <v>0</v>
      </c>
      <c r="H5" s="53"/>
      <c r="I5" s="11">
        <v>0</v>
      </c>
      <c r="K5" s="11">
        <v>10000</v>
      </c>
    </row>
    <row r="6" spans="1:12" x14ac:dyDescent="0.25">
      <c r="A6" s="9">
        <v>3020</v>
      </c>
      <c r="B6" s="9"/>
      <c r="C6" s="9" t="s">
        <v>4</v>
      </c>
      <c r="D6" s="9"/>
      <c r="E6" s="9"/>
      <c r="G6" s="11">
        <v>0</v>
      </c>
      <c r="H6" s="53"/>
      <c r="I6" s="11">
        <v>0</v>
      </c>
      <c r="K6" s="11">
        <v>40000</v>
      </c>
    </row>
    <row r="7" spans="1:12" s="14" customFormat="1" x14ac:dyDescent="0.25">
      <c r="A7" s="13"/>
      <c r="B7" s="13"/>
      <c r="C7" s="13" t="str">
        <f>Periodisert!C11</f>
        <v>Sum salgsinntekter</v>
      </c>
      <c r="D7" s="13"/>
      <c r="E7" s="13"/>
      <c r="G7" s="15">
        <f>SUM(G5:G6)</f>
        <v>0</v>
      </c>
      <c r="H7" s="54"/>
      <c r="I7" s="15">
        <f>SUM(I6:I6)</f>
        <v>0</v>
      </c>
      <c r="K7" s="15">
        <v>50000</v>
      </c>
    </row>
    <row r="8" spans="1:12" s="14" customFormat="1" x14ac:dyDescent="0.25">
      <c r="A8" s="13"/>
      <c r="B8" s="13"/>
      <c r="C8" s="13"/>
      <c r="D8" s="13"/>
      <c r="E8" s="13"/>
      <c r="G8" s="16"/>
      <c r="H8" s="54"/>
      <c r="I8" s="16"/>
      <c r="K8" s="16"/>
    </row>
    <row r="9" spans="1:12" s="17" customFormat="1" x14ac:dyDescent="0.25">
      <c r="A9"/>
      <c r="B9"/>
      <c r="C9" s="10" t="s">
        <v>9</v>
      </c>
      <c r="D9"/>
      <c r="E9"/>
      <c r="G9"/>
      <c r="H9" s="55"/>
      <c r="I9"/>
      <c r="K9"/>
    </row>
    <row r="10" spans="1:12" x14ac:dyDescent="0.25">
      <c r="A10" s="9">
        <f>Periodisert!A14</f>
        <v>3400</v>
      </c>
      <c r="B10" s="9"/>
      <c r="C10" s="9" t="s">
        <v>10</v>
      </c>
      <c r="D10" s="9"/>
      <c r="E10" s="9"/>
      <c r="G10" s="11">
        <v>30536</v>
      </c>
      <c r="H10" s="53"/>
      <c r="I10" s="11">
        <v>28784</v>
      </c>
      <c r="K10" s="11">
        <v>30000</v>
      </c>
    </row>
    <row r="11" spans="1:12" x14ac:dyDescent="0.25">
      <c r="A11" s="9">
        <f>Periodisert!A15</f>
        <v>3401</v>
      </c>
      <c r="B11" s="9"/>
      <c r="C11" s="9" t="str">
        <f>Periodisert!C15</f>
        <v>Aktivitetsmidler</v>
      </c>
      <c r="D11" s="9"/>
      <c r="E11" s="9"/>
      <c r="G11" s="11">
        <v>67718</v>
      </c>
      <c r="H11" s="53"/>
      <c r="I11" s="11">
        <v>75607</v>
      </c>
      <c r="K11" s="11">
        <v>70000</v>
      </c>
    </row>
    <row r="12" spans="1:12" x14ac:dyDescent="0.25">
      <c r="A12" s="9">
        <f>Periodisert!A16</f>
        <v>3440</v>
      </c>
      <c r="B12" s="9"/>
      <c r="C12" s="12" t="s">
        <v>11</v>
      </c>
      <c r="D12" s="9"/>
      <c r="E12" s="9"/>
      <c r="G12" s="11">
        <v>5758</v>
      </c>
      <c r="H12" s="53"/>
      <c r="I12" s="11">
        <v>6183</v>
      </c>
      <c r="K12" s="11">
        <v>7000</v>
      </c>
    </row>
    <row r="13" spans="1:12" x14ac:dyDescent="0.25">
      <c r="A13" s="12">
        <v>3450</v>
      </c>
      <c r="B13" s="12"/>
      <c r="C13" s="12" t="s">
        <v>13</v>
      </c>
      <c r="D13" s="12"/>
      <c r="E13" s="9"/>
      <c r="G13" s="11">
        <v>19332</v>
      </c>
      <c r="H13" s="53"/>
      <c r="I13" s="11">
        <v>9471</v>
      </c>
      <c r="K13" s="11">
        <v>5000</v>
      </c>
    </row>
    <row r="14" spans="1:12" x14ac:dyDescent="0.25">
      <c r="A14" s="9">
        <f>Periodisert!A20</f>
        <v>3460</v>
      </c>
      <c r="B14" s="9"/>
      <c r="C14" s="9" t="str">
        <f>Periodisert!C20</f>
        <v>Annen offentlig støtte</v>
      </c>
      <c r="D14" s="9"/>
      <c r="E14" s="9"/>
      <c r="G14" s="11">
        <v>325418</v>
      </c>
      <c r="H14" s="53"/>
      <c r="I14" s="11">
        <v>136671</v>
      </c>
      <c r="K14" s="11">
        <v>140000</v>
      </c>
    </row>
    <row r="15" spans="1:12" s="14" customFormat="1" x14ac:dyDescent="0.25">
      <c r="A15" s="13"/>
      <c r="B15" s="13"/>
      <c r="C15" s="13" t="str">
        <f>Periodisert!C21</f>
        <v>Sum offentlig tilskudd</v>
      </c>
      <c r="D15" s="13"/>
      <c r="E15" s="13"/>
      <c r="G15" s="15">
        <f>SUM(G10:G14)</f>
        <v>448762</v>
      </c>
      <c r="H15" s="54"/>
      <c r="I15" s="15">
        <f>SUM(I10:I14)</f>
        <v>256716</v>
      </c>
      <c r="K15" s="15">
        <v>252000</v>
      </c>
    </row>
    <row r="16" spans="1:12" s="14" customFormat="1" x14ac:dyDescent="0.25">
      <c r="A16" s="13"/>
      <c r="B16" s="13"/>
      <c r="C16" s="13"/>
      <c r="D16" s="13"/>
      <c r="E16" s="13"/>
      <c r="G16" s="16"/>
      <c r="H16" s="54"/>
      <c r="I16" s="16"/>
      <c r="K16" s="16"/>
    </row>
    <row r="17" spans="1:13" x14ac:dyDescent="0.25">
      <c r="A17" s="9"/>
      <c r="B17" s="9"/>
      <c r="C17" s="13" t="str">
        <f>Periodisert!C23</f>
        <v>Andre inntekter</v>
      </c>
      <c r="D17" s="9"/>
      <c r="E17" s="9"/>
      <c r="G17" s="11"/>
      <c r="H17" s="53"/>
      <c r="I17" s="11"/>
      <c r="K17" s="11"/>
    </row>
    <row r="18" spans="1:13" x14ac:dyDescent="0.25">
      <c r="A18" s="9">
        <f>Periodisert!A24</f>
        <v>3911</v>
      </c>
      <c r="B18" s="9"/>
      <c r="C18" s="9" t="str">
        <f>Periodisert!C24</f>
        <v>Eventer</v>
      </c>
      <c r="D18" s="9"/>
      <c r="E18" s="9"/>
      <c r="G18" s="11"/>
      <c r="H18" s="53"/>
      <c r="I18" s="11">
        <f>Periodisert!G24</f>
        <v>0</v>
      </c>
      <c r="K18" s="11">
        <v>10000</v>
      </c>
    </row>
    <row r="19" spans="1:13" x14ac:dyDescent="0.25">
      <c r="A19" s="9">
        <f>Periodisert!A25</f>
        <v>3920</v>
      </c>
      <c r="B19" s="9"/>
      <c r="C19" s="9" t="str">
        <f>Periodisert!C25</f>
        <v>Treningsavgifter junior</v>
      </c>
      <c r="D19" s="9"/>
      <c r="E19" s="9"/>
      <c r="G19" s="11">
        <v>694622</v>
      </c>
      <c r="H19" s="53"/>
      <c r="I19" s="11">
        <v>794900</v>
      </c>
      <c r="K19" s="11">
        <v>725000</v>
      </c>
      <c r="L19" s="49"/>
      <c r="M19" s="1" t="s">
        <v>83</v>
      </c>
    </row>
    <row r="20" spans="1:13" x14ac:dyDescent="0.25">
      <c r="A20" s="9">
        <f>Periodisert!A26</f>
        <v>3921</v>
      </c>
      <c r="B20" s="9"/>
      <c r="C20" s="9" t="str">
        <f>Periodisert!C26</f>
        <v>Treningsavgifter senior</v>
      </c>
      <c r="D20" s="9"/>
      <c r="E20" s="9"/>
      <c r="G20" s="11">
        <v>14000</v>
      </c>
      <c r="H20" s="53"/>
      <c r="I20" s="11">
        <v>5800</v>
      </c>
      <c r="K20" s="11">
        <v>0</v>
      </c>
    </row>
    <row r="21" spans="1:13" x14ac:dyDescent="0.25">
      <c r="A21" s="9">
        <f>Periodisert!A27</f>
        <v>3930</v>
      </c>
      <c r="B21" s="9"/>
      <c r="C21" s="9" t="str">
        <f>Periodisert!C27</f>
        <v>Stevneinntekter deltageravgifter</v>
      </c>
      <c r="D21" s="9"/>
      <c r="E21" s="9"/>
      <c r="G21" s="11">
        <v>63910</v>
      </c>
      <c r="H21" s="53"/>
      <c r="I21" s="11">
        <v>2550</v>
      </c>
      <c r="K21" s="11">
        <v>35000</v>
      </c>
    </row>
    <row r="22" spans="1:13" x14ac:dyDescent="0.25">
      <c r="A22" s="9">
        <f>Periodisert!A30</f>
        <v>3940</v>
      </c>
      <c r="B22" s="9"/>
      <c r="C22" s="12" t="str">
        <f>Periodisert!C30</f>
        <v>Egenandeler ved stevnedeltakelse og reiser</v>
      </c>
      <c r="D22" s="9"/>
      <c r="E22" s="9"/>
      <c r="G22" s="11">
        <v>278005</v>
      </c>
      <c r="H22" s="53"/>
      <c r="I22" s="11">
        <v>433551</v>
      </c>
      <c r="K22" s="11">
        <v>400000</v>
      </c>
      <c r="L22" s="49"/>
    </row>
    <row r="23" spans="1:13" x14ac:dyDescent="0.25">
      <c r="A23" s="9">
        <v>3971</v>
      </c>
      <c r="B23" s="9"/>
      <c r="C23" s="12" t="s">
        <v>153</v>
      </c>
      <c r="D23" s="9"/>
      <c r="E23" s="9"/>
      <c r="G23" s="11">
        <v>7908</v>
      </c>
      <c r="H23" s="53"/>
      <c r="I23" s="11">
        <v>0</v>
      </c>
      <c r="K23" s="11">
        <v>0</v>
      </c>
      <c r="L23" s="49"/>
    </row>
    <row r="24" spans="1:13" x14ac:dyDescent="0.25">
      <c r="A24" s="9">
        <f>Periodisert!A32</f>
        <v>3970</v>
      </c>
      <c r="B24" s="9"/>
      <c r="C24" s="9" t="str">
        <f>Periodisert!C32</f>
        <v>Gaver</v>
      </c>
      <c r="D24" s="9"/>
      <c r="E24" s="9"/>
      <c r="G24" s="11">
        <v>15000</v>
      </c>
      <c r="H24" s="53"/>
      <c r="I24" s="11">
        <v>40000</v>
      </c>
      <c r="K24" s="11">
        <v>30000</v>
      </c>
    </row>
    <row r="25" spans="1:13" x14ac:dyDescent="0.25">
      <c r="A25" s="9">
        <f>Periodisert!A34</f>
        <v>3980</v>
      </c>
      <c r="B25" s="9"/>
      <c r="C25" s="9" t="str">
        <f>Periodisert!C34</f>
        <v>Dugnadsinntekter</v>
      </c>
      <c r="D25" s="9"/>
      <c r="E25" s="9"/>
      <c r="G25" s="11">
        <v>82500</v>
      </c>
      <c r="H25" s="53"/>
      <c r="I25" s="11">
        <v>417685</v>
      </c>
      <c r="K25" s="11">
        <v>400000</v>
      </c>
      <c r="L25" s="49"/>
    </row>
    <row r="26" spans="1:13" x14ac:dyDescent="0.25">
      <c r="A26" s="9">
        <f>Periodisert!A35</f>
        <v>3990</v>
      </c>
      <c r="B26" s="9"/>
      <c r="C26" s="9" t="str">
        <f>Periodisert!C35</f>
        <v>Diverse inntekter</v>
      </c>
      <c r="D26" s="9"/>
      <c r="E26" s="9"/>
      <c r="G26" s="11">
        <v>17700</v>
      </c>
      <c r="H26" s="53"/>
      <c r="I26" s="11">
        <v>800</v>
      </c>
      <c r="K26" s="11">
        <v>5000</v>
      </c>
    </row>
    <row r="27" spans="1:13" s="14" customFormat="1" x14ac:dyDescent="0.25">
      <c r="A27" s="13"/>
      <c r="B27" s="13"/>
      <c r="C27" s="13" t="str">
        <f>Periodisert!C36</f>
        <v>Sum andre inntekter</v>
      </c>
      <c r="D27" s="13"/>
      <c r="E27" s="13"/>
      <c r="G27" s="15">
        <f>SUM(G19:G26)</f>
        <v>1173645</v>
      </c>
      <c r="H27" s="54"/>
      <c r="I27" s="15">
        <f>SUM(I18:I26)</f>
        <v>1695286</v>
      </c>
      <c r="K27" s="15">
        <v>1605000</v>
      </c>
      <c r="L27" s="50"/>
    </row>
    <row r="28" spans="1:13" ht="8.25" customHeight="1" x14ac:dyDescent="0.25">
      <c r="A28" s="9"/>
      <c r="B28" s="9"/>
      <c r="C28" s="9"/>
      <c r="D28" s="9"/>
      <c r="E28" s="9"/>
      <c r="G28" s="11"/>
      <c r="H28" s="53"/>
      <c r="I28" s="11"/>
      <c r="K28" s="11"/>
    </row>
    <row r="29" spans="1:13" s="14" customFormat="1" ht="16.5" thickBot="1" x14ac:dyDescent="0.3">
      <c r="A29" s="13"/>
      <c r="B29" s="13"/>
      <c r="C29" s="13" t="str">
        <f>Periodisert!C38</f>
        <v>SUM INNTEKTER</v>
      </c>
      <c r="D29" s="16"/>
      <c r="E29" s="13"/>
      <c r="G29" s="18">
        <f>G7+G15+G27</f>
        <v>1622407</v>
      </c>
      <c r="H29" s="54"/>
      <c r="I29" s="18">
        <v>1938912</v>
      </c>
      <c r="K29" s="18">
        <v>1907000</v>
      </c>
      <c r="L29" s="50"/>
    </row>
    <row r="30" spans="1:13" ht="6.75" customHeight="1" x14ac:dyDescent="0.25">
      <c r="A30" s="9"/>
      <c r="B30" s="9"/>
      <c r="C30" s="9"/>
      <c r="D30" s="9"/>
      <c r="E30" s="9"/>
      <c r="G30" s="11"/>
      <c r="H30" s="53"/>
      <c r="I30" s="11"/>
      <c r="K30" s="11"/>
    </row>
    <row r="31" spans="1:13" ht="7.5" customHeight="1" x14ac:dyDescent="0.25">
      <c r="A31" s="9"/>
      <c r="B31" s="9"/>
      <c r="C31" s="9"/>
      <c r="D31" s="9"/>
      <c r="E31" s="9"/>
      <c r="G31" s="11"/>
      <c r="H31" s="53"/>
      <c r="I31" s="11"/>
      <c r="K31" s="11"/>
    </row>
    <row r="32" spans="1:13" x14ac:dyDescent="0.25">
      <c r="A32" s="9"/>
      <c r="B32" s="9"/>
      <c r="C32" s="13" t="str">
        <f>Periodisert!C41</f>
        <v>Vare- og arrangementkostnader</v>
      </c>
      <c r="D32" s="9"/>
      <c r="E32" s="9"/>
      <c r="G32" s="11"/>
      <c r="H32" s="53"/>
      <c r="I32" s="11"/>
      <c r="K32" s="11"/>
    </row>
    <row r="33" spans="1:12" x14ac:dyDescent="0.25">
      <c r="A33" s="9">
        <v>4201</v>
      </c>
      <c r="B33" s="9"/>
      <c r="C33" s="9" t="str">
        <f>Periodisert!C43</f>
        <v>Innkjøp til egne arrangement</v>
      </c>
      <c r="D33" s="9"/>
      <c r="E33" s="9"/>
      <c r="G33" s="11">
        <v>22113</v>
      </c>
      <c r="H33" s="53"/>
      <c r="I33" s="11">
        <v>0</v>
      </c>
      <c r="K33" s="11">
        <v>15000</v>
      </c>
      <c r="L33" s="49"/>
    </row>
    <row r="34" spans="1:12" x14ac:dyDescent="0.25">
      <c r="A34" s="9">
        <f>Periodisert!A44</f>
        <v>4210</v>
      </c>
      <c r="B34" s="9"/>
      <c r="C34" s="9" t="str">
        <f>Periodisert!C44</f>
        <v>Innkjøp idrettsmateriell/utstyr</v>
      </c>
      <c r="D34" s="9"/>
      <c r="E34" s="9"/>
      <c r="G34" s="11">
        <v>61049</v>
      </c>
      <c r="H34" s="53"/>
      <c r="I34" s="11">
        <v>120629</v>
      </c>
      <c r="K34" s="11">
        <v>120000</v>
      </c>
      <c r="L34" s="49"/>
    </row>
    <row r="35" spans="1:12" x14ac:dyDescent="0.25">
      <c r="A35" s="9">
        <f>Periodisert!A47</f>
        <v>4400</v>
      </c>
      <c r="B35" s="9"/>
      <c r="C35" s="9" t="str">
        <f>Periodisert!C47</f>
        <v>Andre kostnader ved arrangement</v>
      </c>
      <c r="D35" s="9"/>
      <c r="E35" s="9"/>
      <c r="G35" s="11">
        <v>7575</v>
      </c>
      <c r="H35" s="53"/>
      <c r="I35" s="11">
        <v>0</v>
      </c>
      <c r="K35" s="11">
        <v>10000</v>
      </c>
      <c r="L35" s="49"/>
    </row>
    <row r="36" spans="1:12" x14ac:dyDescent="0.25">
      <c r="A36" s="9">
        <v>4410</v>
      </c>
      <c r="B36" s="9"/>
      <c r="C36" s="9" t="s">
        <v>14</v>
      </c>
      <c r="D36" s="9"/>
      <c r="E36" s="9"/>
      <c r="G36" s="11">
        <v>10704</v>
      </c>
      <c r="H36" s="53"/>
      <c r="I36" s="11">
        <v>9590</v>
      </c>
      <c r="K36" s="11">
        <v>10000</v>
      </c>
      <c r="L36" s="49"/>
    </row>
    <row r="37" spans="1:12" x14ac:dyDescent="0.25">
      <c r="A37" s="9">
        <f>Periodisert!A49</f>
        <v>4500</v>
      </c>
      <c r="B37" s="9"/>
      <c r="C37" s="9" t="str">
        <f>Periodisert!C49</f>
        <v>Startkontingenter</v>
      </c>
      <c r="D37" s="9"/>
      <c r="E37" s="9"/>
      <c r="G37" s="11">
        <v>1000</v>
      </c>
      <c r="H37" s="53"/>
      <c r="I37" s="11">
        <v>500</v>
      </c>
      <c r="K37" s="11">
        <v>1000</v>
      </c>
    </row>
    <row r="38" spans="1:12" x14ac:dyDescent="0.25">
      <c r="A38" s="9">
        <f>Periodisert!A50</f>
        <v>4501</v>
      </c>
      <c r="B38" s="9"/>
      <c r="C38" s="12" t="str">
        <f>Periodisert!C50</f>
        <v>Turneringsutgifter</v>
      </c>
      <c r="D38" s="9"/>
      <c r="E38" s="9"/>
      <c r="G38" s="11"/>
      <c r="H38" s="53"/>
      <c r="I38" s="11">
        <f>Periodisert!G50</f>
        <v>0</v>
      </c>
      <c r="K38" s="11">
        <f>Periodisert!I50</f>
        <v>0</v>
      </c>
    </row>
    <row r="39" spans="1:12" x14ac:dyDescent="0.25">
      <c r="A39" s="9">
        <f>Periodisert!A51</f>
        <v>4800</v>
      </c>
      <c r="B39" s="9"/>
      <c r="C39" s="9" t="str">
        <f>Periodisert!C51</f>
        <v>Kostnader ved egne dugnader</v>
      </c>
      <c r="D39" s="9"/>
      <c r="E39" s="9"/>
      <c r="G39" s="11">
        <v>50000</v>
      </c>
      <c r="H39" s="53"/>
      <c r="I39" s="11">
        <v>15500</v>
      </c>
      <c r="K39" s="11">
        <v>15000</v>
      </c>
      <c r="L39" s="49"/>
    </row>
    <row r="40" spans="1:12" s="14" customFormat="1" x14ac:dyDescent="0.25">
      <c r="A40" s="13"/>
      <c r="B40" s="13"/>
      <c r="C40" s="13" t="str">
        <f>Periodisert!C53</f>
        <v>Sum vare- og arrangementkostnader</v>
      </c>
      <c r="D40" s="13"/>
      <c r="E40" s="13"/>
      <c r="G40" s="15">
        <f>SUM(G33:G39)</f>
        <v>152441</v>
      </c>
      <c r="H40" s="54"/>
      <c r="I40" s="15">
        <f>SUM(I33:I39)</f>
        <v>146219</v>
      </c>
      <c r="K40" s="15">
        <v>171000</v>
      </c>
      <c r="L40" s="50"/>
    </row>
    <row r="41" spans="1:12" x14ac:dyDescent="0.25">
      <c r="A41" s="9"/>
      <c r="B41" s="9"/>
      <c r="C41" s="9"/>
      <c r="D41" s="9"/>
      <c r="E41" s="9"/>
      <c r="G41" s="11"/>
      <c r="H41" s="53"/>
      <c r="I41" s="11"/>
      <c r="K41" s="11"/>
      <c r="L41" s="51" t="s">
        <v>145</v>
      </c>
    </row>
    <row r="42" spans="1:12" x14ac:dyDescent="0.25">
      <c r="A42" s="9"/>
      <c r="B42" s="9"/>
      <c r="C42" s="13" t="str">
        <f>Periodisert!C55</f>
        <v>Lønn- og personalkostnad</v>
      </c>
      <c r="D42" s="9"/>
      <c r="E42" s="9"/>
      <c r="G42" s="11"/>
      <c r="H42" s="53"/>
      <c r="I42" s="11"/>
      <c r="K42" s="11"/>
    </row>
    <row r="43" spans="1:12" x14ac:dyDescent="0.25">
      <c r="A43" s="9">
        <f>Periodisert!A56</f>
        <v>5000</v>
      </c>
      <c r="B43" s="9"/>
      <c r="C43" s="9" t="str">
        <f>Periodisert!C56</f>
        <v>Lønn til ansatte</v>
      </c>
      <c r="D43" s="9"/>
      <c r="E43" s="9"/>
      <c r="G43" s="11">
        <v>563546</v>
      </c>
      <c r="H43" s="53"/>
      <c r="I43" s="11">
        <v>579608</v>
      </c>
      <c r="K43" s="11">
        <v>590000</v>
      </c>
      <c r="L43" s="49"/>
    </row>
    <row r="44" spans="1:12" x14ac:dyDescent="0.25">
      <c r="A44" s="9">
        <f>Periodisert!A57</f>
        <v>5010</v>
      </c>
      <c r="B44" s="9"/>
      <c r="C44" s="9" t="str">
        <f>Periodisert!C57</f>
        <v>Timelønn ansatte</v>
      </c>
      <c r="D44" s="9"/>
      <c r="E44" s="9"/>
      <c r="G44" s="11">
        <v>325222</v>
      </c>
      <c r="H44" s="53"/>
      <c r="I44" s="11">
        <v>476491</v>
      </c>
      <c r="K44" s="11">
        <v>400000</v>
      </c>
      <c r="L44" s="49"/>
    </row>
    <row r="45" spans="1:12" x14ac:dyDescent="0.25">
      <c r="A45" s="9">
        <v>5092</v>
      </c>
      <c r="B45" s="9"/>
      <c r="C45" s="9" t="str">
        <f>Periodisert!C61</f>
        <v>Feriepenger</v>
      </c>
      <c r="D45" s="9"/>
      <c r="E45" s="9"/>
      <c r="G45" s="11">
        <v>90246</v>
      </c>
      <c r="H45" s="53"/>
      <c r="I45" s="11">
        <v>107722</v>
      </c>
      <c r="K45" s="11">
        <v>110000</v>
      </c>
      <c r="L45" s="49"/>
    </row>
    <row r="46" spans="1:12" x14ac:dyDescent="0.25">
      <c r="A46" s="9">
        <v>5331</v>
      </c>
      <c r="B46" s="9"/>
      <c r="C46" s="9" t="str">
        <f>Periodisert!C66</f>
        <v>Selvstendig næringsdrivende instruktører</v>
      </c>
      <c r="D46" s="9"/>
      <c r="E46" s="9"/>
      <c r="G46" s="11">
        <v>2000</v>
      </c>
      <c r="H46" s="53"/>
      <c r="I46" s="11">
        <v>0</v>
      </c>
      <c r="K46" s="11">
        <f>Periodisert!I66</f>
        <v>0</v>
      </c>
    </row>
    <row r="47" spans="1:12" x14ac:dyDescent="0.25">
      <c r="A47" s="9">
        <v>5400</v>
      </c>
      <c r="B47" s="9"/>
      <c r="C47" s="9" t="str">
        <f>Periodisert!C67</f>
        <v>Arbeidsgiveravgift</v>
      </c>
      <c r="D47" s="9"/>
      <c r="E47" s="9"/>
      <c r="G47" s="11">
        <v>125443</v>
      </c>
      <c r="H47" s="53"/>
      <c r="I47" s="11">
        <v>127870</v>
      </c>
      <c r="K47" s="11">
        <v>130000</v>
      </c>
      <c r="L47" s="49"/>
    </row>
    <row r="48" spans="1:12" x14ac:dyDescent="0.25">
      <c r="A48" s="9">
        <v>5402</v>
      </c>
      <c r="B48" s="9"/>
      <c r="C48" s="9" t="s">
        <v>154</v>
      </c>
      <c r="D48" s="9"/>
      <c r="E48" s="9"/>
      <c r="G48" s="11">
        <v>-7827</v>
      </c>
      <c r="H48" s="53"/>
      <c r="I48" s="11"/>
      <c r="K48" s="11"/>
      <c r="L48" s="49"/>
    </row>
    <row r="49" spans="1:13" x14ac:dyDescent="0.25">
      <c r="A49" s="9">
        <v>5405</v>
      </c>
      <c r="B49" s="9"/>
      <c r="C49" s="9" t="str">
        <f>Periodisert!C68</f>
        <v>Arbeidsgiveravgift av påløpte feriepenger</v>
      </c>
      <c r="D49" s="9"/>
      <c r="E49" s="9"/>
      <c r="G49" s="11">
        <v>12725</v>
      </c>
      <c r="H49" s="53"/>
      <c r="I49" s="11">
        <v>15189</v>
      </c>
      <c r="K49" s="11">
        <v>15000</v>
      </c>
      <c r="L49" s="49"/>
    </row>
    <row r="50" spans="1:13" x14ac:dyDescent="0.25">
      <c r="A50" s="9">
        <v>5420</v>
      </c>
      <c r="B50" s="9"/>
      <c r="C50" s="9" t="s">
        <v>147</v>
      </c>
      <c r="D50" s="9"/>
      <c r="E50" s="9"/>
      <c r="G50" s="11">
        <v>-9075</v>
      </c>
      <c r="H50" s="53"/>
      <c r="I50" s="11">
        <v>-121628</v>
      </c>
      <c r="K50" s="11">
        <f>Periodisert!I69</f>
        <v>0</v>
      </c>
    </row>
    <row r="51" spans="1:13" x14ac:dyDescent="0.25">
      <c r="A51" s="9">
        <v>5950</v>
      </c>
      <c r="B51" s="9"/>
      <c r="C51" s="9" t="str">
        <f>Periodisert!C73</f>
        <v>Obligatorisk tjenestepensjon</v>
      </c>
      <c r="D51" s="9"/>
      <c r="E51" s="9"/>
      <c r="G51" s="11">
        <v>22677</v>
      </c>
      <c r="H51" s="53"/>
      <c r="I51" s="11">
        <v>22738</v>
      </c>
      <c r="K51" s="11">
        <v>23000</v>
      </c>
      <c r="L51" s="49"/>
    </row>
    <row r="52" spans="1:13" x14ac:dyDescent="0.25">
      <c r="A52" s="9">
        <v>5951</v>
      </c>
      <c r="B52" s="9"/>
      <c r="C52" s="9" t="str">
        <f>Periodisert!C74</f>
        <v>Opplæring instruktører og funksjonærer</v>
      </c>
      <c r="D52" s="9"/>
      <c r="E52" s="9"/>
      <c r="G52" s="11">
        <v>3130</v>
      </c>
      <c r="H52" s="53"/>
      <c r="I52" s="11">
        <v>1800</v>
      </c>
      <c r="K52" s="11">
        <v>3000</v>
      </c>
    </row>
    <row r="53" spans="1:13" x14ac:dyDescent="0.25">
      <c r="A53" s="9">
        <v>5990</v>
      </c>
      <c r="B53" s="9"/>
      <c r="C53" s="9" t="str">
        <f>Periodisert!C75</f>
        <v xml:space="preserve">Andre personalkostnader        </v>
      </c>
      <c r="D53" s="9"/>
      <c r="E53" s="9"/>
      <c r="G53" s="11">
        <v>557</v>
      </c>
      <c r="H53" s="53"/>
      <c r="I53" s="11">
        <v>0</v>
      </c>
      <c r="K53" s="11">
        <f>Periodisert!I75</f>
        <v>0</v>
      </c>
    </row>
    <row r="54" spans="1:13" s="14" customFormat="1" x14ac:dyDescent="0.25">
      <c r="A54" s="13"/>
      <c r="B54" s="13"/>
      <c r="C54" s="13" t="str">
        <f>Periodisert!C76</f>
        <v>Sum lønn og personalkostnad</v>
      </c>
      <c r="D54" s="13"/>
      <c r="E54" s="13"/>
      <c r="G54" s="15">
        <f>SUM(G43:G53)</f>
        <v>1128644</v>
      </c>
      <c r="H54" s="54"/>
      <c r="I54" s="15">
        <v>1209790</v>
      </c>
      <c r="K54" s="15">
        <v>1301000</v>
      </c>
      <c r="L54" s="50"/>
    </row>
    <row r="55" spans="1:13" x14ac:dyDescent="0.25">
      <c r="A55" s="9"/>
      <c r="B55" s="9"/>
      <c r="C55" s="9"/>
      <c r="D55" s="9"/>
      <c r="E55" s="9"/>
      <c r="G55" s="11"/>
      <c r="H55" s="53"/>
      <c r="I55" s="11"/>
      <c r="K55" s="11"/>
    </row>
    <row r="56" spans="1:13" x14ac:dyDescent="0.25">
      <c r="A56" s="9"/>
      <c r="B56" s="9"/>
      <c r="C56" s="13" t="s">
        <v>18</v>
      </c>
      <c r="D56" s="9"/>
      <c r="E56" s="9"/>
      <c r="G56" s="11"/>
      <c r="H56" s="53"/>
      <c r="I56" s="11"/>
      <c r="K56" s="11"/>
    </row>
    <row r="57" spans="1:13" x14ac:dyDescent="0.25">
      <c r="A57" s="9">
        <f>Periodisert!A79</f>
        <v>6300</v>
      </c>
      <c r="B57" s="9"/>
      <c r="C57" s="9" t="str">
        <f>Periodisert!C79</f>
        <v>Leie lokaler Njårdhallen</v>
      </c>
      <c r="D57" s="9"/>
      <c r="E57" s="9"/>
      <c r="G57" s="11">
        <v>22880</v>
      </c>
      <c r="H57" s="53"/>
      <c r="I57" s="11">
        <v>55067</v>
      </c>
      <c r="K57" s="11">
        <v>50000</v>
      </c>
      <c r="L57" s="49"/>
    </row>
    <row r="58" spans="1:13" x14ac:dyDescent="0.25">
      <c r="A58" s="9">
        <f>Periodisert!A80</f>
        <v>6305</v>
      </c>
      <c r="B58" s="9"/>
      <c r="C58" s="9" t="str">
        <f>Periodisert!C80</f>
        <v>Leie eksterne lokaler</v>
      </c>
      <c r="D58" s="9"/>
      <c r="E58" s="9"/>
      <c r="G58" s="11">
        <v>13400</v>
      </c>
      <c r="H58" s="53"/>
      <c r="I58" s="11">
        <v>19541</v>
      </c>
      <c r="K58" s="11">
        <v>25000</v>
      </c>
      <c r="L58" s="49"/>
    </row>
    <row r="59" spans="1:13" x14ac:dyDescent="0.25">
      <c r="A59" s="9"/>
      <c r="B59" s="9"/>
      <c r="C59" s="13" t="s">
        <v>19</v>
      </c>
      <c r="D59" s="9"/>
      <c r="E59" s="9"/>
      <c r="G59" s="15">
        <f>SUM(G57:G58)</f>
        <v>36280</v>
      </c>
      <c r="H59" s="54"/>
      <c r="I59" s="15">
        <v>74608</v>
      </c>
      <c r="J59" s="14"/>
      <c r="K59" s="15">
        <v>75000</v>
      </c>
      <c r="L59" s="50"/>
      <c r="M59" s="14"/>
    </row>
    <row r="60" spans="1:13" x14ac:dyDescent="0.25">
      <c r="A60" s="9"/>
      <c r="B60" s="9"/>
      <c r="C60" s="9"/>
      <c r="D60" s="9"/>
      <c r="E60" s="9"/>
      <c r="G60" s="11"/>
      <c r="H60" s="53"/>
      <c r="I60" s="11"/>
      <c r="K60" s="11"/>
    </row>
    <row r="61" spans="1:13" x14ac:dyDescent="0.25">
      <c r="A61" s="9"/>
      <c r="B61" s="9"/>
      <c r="C61" s="13" t="s">
        <v>20</v>
      </c>
      <c r="D61" s="9"/>
      <c r="E61" s="9"/>
      <c r="G61" s="11"/>
      <c r="H61" s="53"/>
      <c r="I61" s="11"/>
      <c r="K61" s="11"/>
    </row>
    <row r="62" spans="1:13" x14ac:dyDescent="0.25">
      <c r="A62" s="9">
        <f>Periodisert!A90</f>
        <v>6540</v>
      </c>
      <c r="B62" s="9"/>
      <c r="C62" s="9" t="str">
        <f>Periodisert!C90</f>
        <v xml:space="preserve">Inventar </v>
      </c>
      <c r="D62" s="9"/>
      <c r="E62" s="9"/>
      <c r="G62" s="11">
        <v>1999</v>
      </c>
      <c r="H62" s="53"/>
      <c r="I62" s="11">
        <v>5060</v>
      </c>
      <c r="K62" s="11">
        <f>Periodisert!I90</f>
        <v>0</v>
      </c>
    </row>
    <row r="63" spans="1:13" x14ac:dyDescent="0.25">
      <c r="A63" s="9">
        <f>Periodisert!A92</f>
        <v>6551</v>
      </c>
      <c r="B63" s="9"/>
      <c r="C63" s="9" t="str">
        <f>Periodisert!C92</f>
        <v>Datautstyr</v>
      </c>
      <c r="D63" s="9"/>
      <c r="E63" s="9"/>
      <c r="G63" s="11"/>
      <c r="H63" s="53"/>
      <c r="I63" s="11">
        <f>Periodisert!G92</f>
        <v>0</v>
      </c>
      <c r="K63" s="11">
        <v>2000</v>
      </c>
      <c r="L63" s="49"/>
    </row>
    <row r="64" spans="1:13" x14ac:dyDescent="0.25">
      <c r="A64" s="9">
        <f>Periodisert!A93</f>
        <v>6560</v>
      </c>
      <c r="B64" s="9"/>
      <c r="C64" s="9" t="str">
        <f>Periodisert!C93</f>
        <v>Innkjøp verktøy / utstyr</v>
      </c>
      <c r="D64" s="9"/>
      <c r="E64" s="9"/>
      <c r="G64" s="11"/>
      <c r="H64" s="53"/>
      <c r="I64" s="11">
        <f>Periodisert!G93</f>
        <v>0</v>
      </c>
      <c r="K64" s="11">
        <v>5000</v>
      </c>
      <c r="L64" s="49"/>
    </row>
    <row r="65" spans="1:12" x14ac:dyDescent="0.25">
      <c r="A65" s="9">
        <v>6490</v>
      </c>
      <c r="B65" s="9"/>
      <c r="C65" s="9" t="s">
        <v>22</v>
      </c>
      <c r="D65" s="9"/>
      <c r="E65" s="9"/>
      <c r="G65" s="11"/>
      <c r="H65" s="53"/>
      <c r="I65" s="11">
        <v>2188</v>
      </c>
      <c r="K65" s="11">
        <f>Periodisert!I94</f>
        <v>0</v>
      </c>
      <c r="L65" s="49"/>
    </row>
    <row r="66" spans="1:12" x14ac:dyDescent="0.25">
      <c r="A66" s="9"/>
      <c r="B66" s="9"/>
      <c r="C66" s="13" t="s">
        <v>23</v>
      </c>
      <c r="D66" s="9"/>
      <c r="E66" s="9"/>
      <c r="G66" s="15">
        <f>SUM(G62:G65)</f>
        <v>1999</v>
      </c>
      <c r="H66" s="54"/>
      <c r="I66" s="15">
        <v>7788</v>
      </c>
      <c r="K66" s="15">
        <v>7000</v>
      </c>
      <c r="L66" s="50"/>
    </row>
    <row r="67" spans="1:12" x14ac:dyDescent="0.25">
      <c r="A67" s="9"/>
      <c r="B67" s="9"/>
      <c r="C67" s="9"/>
      <c r="D67" s="9"/>
      <c r="E67" s="9"/>
      <c r="G67" s="11"/>
      <c r="H67" s="53"/>
      <c r="I67" s="11"/>
      <c r="K67" s="11"/>
    </row>
    <row r="68" spans="1:12" x14ac:dyDescent="0.25">
      <c r="A68" s="9"/>
      <c r="B68" s="9"/>
      <c r="C68" s="9"/>
      <c r="D68" s="9"/>
      <c r="E68" s="9"/>
      <c r="G68" s="11"/>
      <c r="H68" s="53"/>
      <c r="I68" s="11"/>
      <c r="K68" s="11"/>
    </row>
    <row r="69" spans="1:12" x14ac:dyDescent="0.25">
      <c r="A69" s="9">
        <f>Periodisert!A98</f>
        <v>6720</v>
      </c>
      <c r="B69" s="9"/>
      <c r="C69" s="9" t="str">
        <f>Periodisert!C98</f>
        <v>Datadrift og vedlikehold</v>
      </c>
      <c r="D69" s="9"/>
      <c r="E69" s="9"/>
      <c r="G69" s="11"/>
      <c r="H69" s="53"/>
      <c r="I69" s="11">
        <v>4765</v>
      </c>
      <c r="K69" s="11">
        <v>3000</v>
      </c>
      <c r="L69" s="49"/>
    </row>
    <row r="70" spans="1:12" x14ac:dyDescent="0.25">
      <c r="A70" s="9">
        <f>Periodisert!A99</f>
        <v>6790</v>
      </c>
      <c r="B70" s="9"/>
      <c r="C70" s="9" t="str">
        <f>Periodisert!C99</f>
        <v>Annen fremmedtjeneste</v>
      </c>
      <c r="D70" s="9"/>
      <c r="E70" s="9"/>
      <c r="G70" s="11"/>
      <c r="H70" s="53"/>
      <c r="I70" s="11">
        <f>Periodisert!G99</f>
        <v>0</v>
      </c>
      <c r="K70" s="11">
        <f>Periodisert!I99</f>
        <v>0</v>
      </c>
    </row>
    <row r="71" spans="1:12" x14ac:dyDescent="0.25">
      <c r="A71" s="9">
        <f>Periodisert!A100</f>
        <v>6800</v>
      </c>
      <c r="B71" s="9"/>
      <c r="C71" s="9" t="str">
        <f>Periodisert!C100</f>
        <v xml:space="preserve">Kontorrekvisita                </v>
      </c>
      <c r="D71" s="9"/>
      <c r="E71" s="9"/>
      <c r="G71" s="11">
        <v>1898</v>
      </c>
      <c r="H71" s="53"/>
      <c r="I71" s="11">
        <v>0</v>
      </c>
      <c r="K71" s="11">
        <v>1000</v>
      </c>
      <c r="L71" s="49"/>
    </row>
    <row r="72" spans="1:12" x14ac:dyDescent="0.25">
      <c r="A72" s="9">
        <v>6820</v>
      </c>
      <c r="B72" s="9"/>
      <c r="C72" s="9" t="str">
        <f>Periodisert!C101</f>
        <v xml:space="preserve">Trykksaker                     </v>
      </c>
      <c r="D72" s="9"/>
      <c r="E72" s="9"/>
      <c r="G72" s="11"/>
      <c r="H72" s="53"/>
      <c r="I72" s="11">
        <f>Periodisert!G101</f>
        <v>0</v>
      </c>
      <c r="K72" s="11">
        <v>2000</v>
      </c>
      <c r="L72" s="49"/>
    </row>
    <row r="73" spans="1:12" x14ac:dyDescent="0.25">
      <c r="A73" s="9">
        <v>6840</v>
      </c>
      <c r="B73" s="9"/>
      <c r="C73" s="9" t="str">
        <f>Periodisert!C102</f>
        <v>Aviser, tidsskrifter mv</v>
      </c>
      <c r="D73" s="9"/>
      <c r="E73" s="9"/>
      <c r="G73" s="11"/>
      <c r="H73" s="53"/>
      <c r="I73" s="11">
        <f>Periodisert!G102</f>
        <v>0</v>
      </c>
      <c r="K73" s="11">
        <f>Periodisert!I102</f>
        <v>0</v>
      </c>
    </row>
    <row r="74" spans="1:12" x14ac:dyDescent="0.25">
      <c r="A74" s="9">
        <v>6860</v>
      </c>
      <c r="B74" s="9"/>
      <c r="C74" s="9" t="str">
        <f>Periodisert!C103</f>
        <v>Møter, kurs, oppdatering o l</v>
      </c>
      <c r="D74" s="9"/>
      <c r="E74" s="9"/>
      <c r="G74" s="11">
        <v>40</v>
      </c>
      <c r="H74" s="53"/>
      <c r="I74" s="11">
        <v>0</v>
      </c>
      <c r="K74" s="11">
        <f>Periodisert!I103</f>
        <v>0</v>
      </c>
    </row>
    <row r="75" spans="1:12" x14ac:dyDescent="0.25">
      <c r="A75" s="9">
        <v>6890</v>
      </c>
      <c r="B75" s="9"/>
      <c r="C75" s="9" t="str">
        <f>Periodisert!C104</f>
        <v>Annen kontorkostnad</v>
      </c>
      <c r="D75" s="9"/>
      <c r="E75" s="9"/>
      <c r="G75" s="11"/>
      <c r="H75" s="53"/>
      <c r="I75" s="11">
        <v>2188</v>
      </c>
      <c r="K75" s="11"/>
    </row>
    <row r="76" spans="1:12" x14ac:dyDescent="0.25">
      <c r="A76" s="9">
        <v>6900</v>
      </c>
      <c r="B76" s="9"/>
      <c r="C76" s="9" t="str">
        <f>Periodisert!C105</f>
        <v xml:space="preserve">Telefon                      </v>
      </c>
      <c r="D76" s="9"/>
      <c r="E76" s="9"/>
      <c r="G76" s="11">
        <v>5939</v>
      </c>
      <c r="H76" s="53"/>
      <c r="I76" s="11">
        <v>7838</v>
      </c>
      <c r="K76" s="11">
        <v>7000</v>
      </c>
      <c r="L76" s="49"/>
    </row>
    <row r="77" spans="1:12" x14ac:dyDescent="0.25">
      <c r="A77" s="9">
        <v>6940</v>
      </c>
      <c r="B77" s="9"/>
      <c r="C77" s="9" t="s">
        <v>148</v>
      </c>
      <c r="D77" s="9"/>
      <c r="E77" s="9"/>
      <c r="G77" s="11"/>
      <c r="H77" s="53"/>
      <c r="I77" s="11">
        <v>10268</v>
      </c>
      <c r="K77" s="11">
        <f>Periodisert!I106</f>
        <v>0</v>
      </c>
    </row>
    <row r="78" spans="1:12" x14ac:dyDescent="0.25">
      <c r="A78" s="9">
        <v>7140</v>
      </c>
      <c r="B78" s="9"/>
      <c r="C78" s="9" t="str">
        <f>Periodisert!C109</f>
        <v xml:space="preserve">Reisekostnader - ikke oppg.pl.   </v>
      </c>
      <c r="D78" s="9"/>
      <c r="E78" s="9"/>
      <c r="G78" s="11">
        <v>147206</v>
      </c>
      <c r="H78" s="53"/>
      <c r="I78" s="11">
        <v>339192</v>
      </c>
      <c r="K78" s="11">
        <v>275000</v>
      </c>
      <c r="L78" s="49"/>
    </row>
    <row r="79" spans="1:12" x14ac:dyDescent="0.25">
      <c r="A79" s="9">
        <v>7320</v>
      </c>
      <c r="B79" s="9"/>
      <c r="C79" s="9" t="str">
        <f>Periodisert!C113</f>
        <v xml:space="preserve">Reklame/annonser               </v>
      </c>
      <c r="D79" s="9"/>
      <c r="E79" s="9"/>
      <c r="G79" s="11">
        <v>1998</v>
      </c>
      <c r="H79" s="53"/>
      <c r="I79" s="11">
        <v>32394</v>
      </c>
      <c r="K79" s="11">
        <v>10000</v>
      </c>
      <c r="L79" s="49"/>
    </row>
    <row r="80" spans="1:12" x14ac:dyDescent="0.25">
      <c r="A80" s="9">
        <v>7400</v>
      </c>
      <c r="B80" s="9"/>
      <c r="C80" s="9" t="str">
        <f>Periodisert!C114</f>
        <v>Kontingenter / gebyrer til krets og forbund</v>
      </c>
      <c r="D80" s="9"/>
      <c r="E80" s="9"/>
      <c r="G80" s="11"/>
      <c r="H80" s="53"/>
      <c r="I80" s="11">
        <f>Periodisert!G114</f>
        <v>0</v>
      </c>
      <c r="K80" s="11">
        <f>Periodisert!I114</f>
        <v>0</v>
      </c>
    </row>
    <row r="81" spans="1:12" x14ac:dyDescent="0.25">
      <c r="A81" s="9">
        <v>7411</v>
      </c>
      <c r="B81" s="9"/>
      <c r="C81" s="9" t="str">
        <f>Periodisert!C115</f>
        <v>Andre kontingenter</v>
      </c>
      <c r="D81" s="9"/>
      <c r="E81" s="9"/>
      <c r="G81" s="11"/>
      <c r="H81" s="53"/>
      <c r="I81" s="11">
        <f>Periodisert!G115</f>
        <v>0</v>
      </c>
      <c r="K81" s="11">
        <f>Periodisert!I115</f>
        <v>0</v>
      </c>
    </row>
    <row r="82" spans="1:12" x14ac:dyDescent="0.25">
      <c r="A82" s="9">
        <v>7420</v>
      </c>
      <c r="B82" s="9"/>
      <c r="C82" s="9" t="s">
        <v>149</v>
      </c>
      <c r="D82" s="9"/>
      <c r="E82" s="9"/>
      <c r="G82" s="11">
        <v>3377</v>
      </c>
      <c r="H82" s="53"/>
      <c r="I82" s="11">
        <v>3240</v>
      </c>
      <c r="K82" s="11">
        <v>3000</v>
      </c>
      <c r="L82" s="49"/>
    </row>
    <row r="83" spans="1:12" x14ac:dyDescent="0.25">
      <c r="A83" s="9">
        <v>7430</v>
      </c>
      <c r="B83" s="9"/>
      <c r="C83" s="9" t="s">
        <v>150</v>
      </c>
      <c r="D83" s="9"/>
      <c r="E83" s="9"/>
      <c r="G83" s="11">
        <v>2902</v>
      </c>
      <c r="H83" s="53"/>
      <c r="I83" s="11">
        <v>6828</v>
      </c>
      <c r="K83" s="11">
        <v>7000</v>
      </c>
      <c r="L83" s="49"/>
    </row>
    <row r="84" spans="1:12" x14ac:dyDescent="0.25">
      <c r="A84" s="9">
        <v>7500</v>
      </c>
      <c r="B84" s="9"/>
      <c r="C84" s="9" t="s">
        <v>151</v>
      </c>
      <c r="D84" s="9"/>
      <c r="E84" s="9"/>
      <c r="G84" s="11">
        <v>1923</v>
      </c>
      <c r="H84" s="53"/>
      <c r="I84" s="11">
        <v>103</v>
      </c>
      <c r="K84" s="11">
        <v>500</v>
      </c>
    </row>
    <row r="85" spans="1:12" x14ac:dyDescent="0.25">
      <c r="A85" s="9">
        <v>7790</v>
      </c>
      <c r="B85" s="9"/>
      <c r="C85" s="9" t="str">
        <f>Periodisert!C119</f>
        <v xml:space="preserve">Kostnad ved styre- og årsmøter            </v>
      </c>
      <c r="D85" s="9"/>
      <c r="E85" s="9"/>
      <c r="G85" s="11">
        <v>35</v>
      </c>
      <c r="H85" s="53"/>
      <c r="I85" s="11">
        <f>Periodisert!G119</f>
        <v>0</v>
      </c>
      <c r="K85" s="11">
        <v>500</v>
      </c>
    </row>
    <row r="86" spans="1:12" x14ac:dyDescent="0.25">
      <c r="A86" s="9">
        <v>7798</v>
      </c>
      <c r="B86" s="9"/>
      <c r="C86" s="9" t="s">
        <v>155</v>
      </c>
      <c r="D86" s="9"/>
      <c r="E86" s="9"/>
      <c r="G86" s="11">
        <v>1355</v>
      </c>
      <c r="H86" s="53"/>
      <c r="I86" s="11"/>
      <c r="K86" s="11"/>
    </row>
    <row r="87" spans="1:12" x14ac:dyDescent="0.25">
      <c r="A87" s="9">
        <v>7830</v>
      </c>
      <c r="B87" s="9"/>
      <c r="C87" s="9" t="str">
        <f>Periodisert!C120</f>
        <v xml:space="preserve">Tap på fordringer              </v>
      </c>
      <c r="D87" s="9"/>
      <c r="E87" s="9"/>
      <c r="G87" s="11">
        <v>-10000</v>
      </c>
      <c r="H87" s="53"/>
      <c r="I87" s="11">
        <f>Periodisert!G120</f>
        <v>0</v>
      </c>
      <c r="K87" s="11">
        <f>Periodisert!I120</f>
        <v>0</v>
      </c>
    </row>
    <row r="88" spans="1:12" s="14" customFormat="1" x14ac:dyDescent="0.25">
      <c r="A88" s="13"/>
      <c r="B88" s="13"/>
      <c r="C88" s="13" t="str">
        <f>Periodisert!C121</f>
        <v>Sum andre driftskostnader</v>
      </c>
      <c r="D88" s="13"/>
      <c r="E88" s="13"/>
      <c r="G88" s="15">
        <f>SUM(G70:G87)</f>
        <v>156673</v>
      </c>
      <c r="H88" s="54"/>
      <c r="I88" s="15">
        <v>474105</v>
      </c>
      <c r="K88" s="15">
        <v>309000</v>
      </c>
      <c r="L88" s="50"/>
    </row>
    <row r="89" spans="1:12" x14ac:dyDescent="0.25">
      <c r="A89" s="9"/>
      <c r="B89" s="9"/>
      <c r="C89" s="9"/>
      <c r="D89" s="9"/>
      <c r="E89" s="9"/>
      <c r="G89" s="11"/>
      <c r="H89" s="53"/>
      <c r="I89" s="11"/>
      <c r="K89" s="11"/>
    </row>
    <row r="90" spans="1:12" s="14" customFormat="1" ht="16.5" thickBot="1" x14ac:dyDescent="0.3">
      <c r="A90" s="13"/>
      <c r="B90" s="13"/>
      <c r="C90" s="13" t="str">
        <f>Periodisert!C123</f>
        <v>SUM DRIFTSKOSTNADER</v>
      </c>
      <c r="D90" s="13"/>
      <c r="E90" s="13"/>
      <c r="G90" s="18">
        <f>G40+G54+G59+G66+G88</f>
        <v>1476037</v>
      </c>
      <c r="H90" s="54"/>
      <c r="I90" s="18">
        <v>1842492</v>
      </c>
      <c r="K90" s="18">
        <v>1863000</v>
      </c>
      <c r="L90" s="50"/>
    </row>
    <row r="91" spans="1:12" x14ac:dyDescent="0.25">
      <c r="A91" s="9"/>
      <c r="B91" s="9"/>
      <c r="C91" s="9"/>
      <c r="D91" s="9"/>
      <c r="E91" s="9"/>
      <c r="G91" s="11"/>
      <c r="H91" s="53"/>
      <c r="I91" s="11"/>
      <c r="K91" s="11"/>
    </row>
    <row r="92" spans="1:12" s="14" customFormat="1" ht="16.5" thickBot="1" x14ac:dyDescent="0.3">
      <c r="A92" s="13"/>
      <c r="B92" s="13"/>
      <c r="C92" s="13" t="str">
        <f>Periodisert!C125</f>
        <v>DRIFTSRESULTAT</v>
      </c>
      <c r="D92" s="13"/>
      <c r="E92" s="13"/>
      <c r="G92" s="18">
        <f>G29-G90</f>
        <v>146370</v>
      </c>
      <c r="H92" s="54"/>
      <c r="I92" s="18">
        <v>109510</v>
      </c>
      <c r="K92" s="18">
        <v>44000</v>
      </c>
    </row>
    <row r="93" spans="1:12" x14ac:dyDescent="0.25">
      <c r="A93" s="9"/>
      <c r="B93" s="9"/>
      <c r="C93" s="9"/>
      <c r="D93" s="9"/>
      <c r="E93" s="9"/>
      <c r="G93" s="11"/>
      <c r="H93" s="53"/>
      <c r="I93" s="11"/>
      <c r="K93" s="11"/>
    </row>
    <row r="94" spans="1:12" x14ac:dyDescent="0.25">
      <c r="A94" s="9"/>
      <c r="B94" s="9"/>
      <c r="C94" s="13"/>
      <c r="D94" s="9"/>
      <c r="E94" s="9"/>
      <c r="G94" s="11"/>
      <c r="H94" s="53"/>
      <c r="I94" s="11"/>
      <c r="K94" s="11"/>
    </row>
    <row r="95" spans="1:12" x14ac:dyDescent="0.25">
      <c r="A95" s="9"/>
      <c r="B95" s="9"/>
      <c r="C95" s="9"/>
      <c r="D95" s="9"/>
      <c r="E95" s="9"/>
      <c r="F95" s="52"/>
      <c r="G95" s="53"/>
      <c r="H95" s="53"/>
      <c r="I95" s="53"/>
      <c r="J95" s="52"/>
      <c r="K95" s="53"/>
      <c r="L95" s="52"/>
    </row>
    <row r="96" spans="1:12" x14ac:dyDescent="0.25">
      <c r="A96" s="9"/>
      <c r="B96" s="9"/>
      <c r="C96" s="9"/>
      <c r="D96" s="9"/>
      <c r="E96" s="9"/>
      <c r="F96" s="52"/>
      <c r="G96" s="53"/>
      <c r="H96" s="53"/>
      <c r="I96" s="53"/>
      <c r="J96" s="52"/>
      <c r="K96" s="53"/>
      <c r="L96" s="52"/>
    </row>
    <row r="97" spans="1:12" x14ac:dyDescent="0.25">
      <c r="A97" s="9"/>
      <c r="B97" s="9"/>
      <c r="C97" s="9"/>
      <c r="D97" s="9"/>
      <c r="E97" s="9"/>
      <c r="F97" s="52"/>
      <c r="G97" s="53"/>
      <c r="H97" s="53"/>
      <c r="I97" s="53"/>
      <c r="J97" s="52"/>
      <c r="K97" s="53"/>
      <c r="L97" s="52"/>
    </row>
    <row r="98" spans="1:12" s="14" customFormat="1" x14ac:dyDescent="0.25">
      <c r="A98" s="13"/>
      <c r="B98" s="13"/>
      <c r="C98" s="13"/>
      <c r="D98" s="13"/>
      <c r="E98" s="13"/>
      <c r="F98" s="57"/>
      <c r="G98" s="54"/>
      <c r="H98" s="54"/>
      <c r="I98" s="54"/>
      <c r="J98" s="57"/>
      <c r="K98" s="54"/>
      <c r="L98" s="57"/>
    </row>
    <row r="99" spans="1:12" x14ac:dyDescent="0.25">
      <c r="A99" s="9"/>
      <c r="B99" s="9"/>
      <c r="C99" s="9"/>
      <c r="D99" s="9"/>
      <c r="E99" s="9"/>
      <c r="F99" s="52"/>
      <c r="G99" s="53"/>
      <c r="H99" s="53"/>
      <c r="I99" s="53"/>
      <c r="J99" s="52"/>
      <c r="K99" s="53"/>
      <c r="L99" s="52"/>
    </row>
    <row r="100" spans="1:12" x14ac:dyDescent="0.25">
      <c r="A100" s="9"/>
      <c r="B100" s="9"/>
      <c r="C100" s="9"/>
      <c r="D100" s="9"/>
      <c r="E100" s="9"/>
      <c r="F100" s="52"/>
      <c r="G100" s="53"/>
      <c r="H100" s="53"/>
      <c r="I100" s="53"/>
      <c r="J100" s="52"/>
      <c r="K100" s="53"/>
      <c r="L100" s="52"/>
    </row>
    <row r="101" spans="1:12" x14ac:dyDescent="0.25">
      <c r="A101" s="9"/>
      <c r="B101" s="9"/>
      <c r="C101" s="9"/>
      <c r="D101" s="9"/>
      <c r="E101" s="9"/>
      <c r="F101" s="52"/>
      <c r="G101" s="53"/>
      <c r="H101" s="53"/>
      <c r="I101" s="53"/>
      <c r="J101" s="52"/>
      <c r="K101" s="53"/>
      <c r="L101" s="52"/>
    </row>
    <row r="102" spans="1:12" s="14" customFormat="1" x14ac:dyDescent="0.25">
      <c r="A102" s="13"/>
      <c r="B102" s="13"/>
      <c r="C102" s="13"/>
      <c r="D102" s="13"/>
      <c r="E102" s="13"/>
      <c r="F102" s="57"/>
      <c r="G102" s="54"/>
      <c r="H102" s="54"/>
      <c r="I102" s="54"/>
      <c r="J102" s="57"/>
      <c r="K102" s="54"/>
      <c r="L102" s="57"/>
    </row>
    <row r="103" spans="1:12" s="14" customFormat="1" x14ac:dyDescent="0.25">
      <c r="A103" s="13"/>
      <c r="B103" s="13"/>
      <c r="C103" s="13"/>
      <c r="D103" s="13"/>
      <c r="E103" s="13"/>
      <c r="F103" s="57"/>
      <c r="G103" s="54"/>
      <c r="H103" s="54"/>
      <c r="I103" s="54"/>
      <c r="J103" s="57"/>
      <c r="K103" s="54"/>
      <c r="L103" s="57"/>
    </row>
    <row r="104" spans="1:12" x14ac:dyDescent="0.25">
      <c r="A104" s="9"/>
      <c r="B104" s="9"/>
      <c r="C104" s="9"/>
      <c r="D104" s="9"/>
      <c r="E104" s="9"/>
      <c r="F104" s="52"/>
      <c r="G104" s="53"/>
      <c r="H104" s="53"/>
      <c r="I104" s="53"/>
      <c r="J104" s="52"/>
      <c r="K104" s="53"/>
      <c r="L104" s="52"/>
    </row>
    <row r="105" spans="1:12" s="14" customFormat="1" x14ac:dyDescent="0.25">
      <c r="A105" s="13"/>
      <c r="B105" s="13"/>
      <c r="C105" s="13"/>
      <c r="D105" s="13"/>
      <c r="E105" s="13"/>
      <c r="F105" s="57"/>
      <c r="G105" s="54"/>
      <c r="H105" s="54"/>
      <c r="I105" s="54"/>
      <c r="J105" s="57"/>
      <c r="K105" s="54"/>
      <c r="L105" s="57"/>
    </row>
    <row r="106" spans="1:12" x14ac:dyDescent="0.25">
      <c r="F106" s="52"/>
      <c r="G106" s="52"/>
      <c r="H106" s="52"/>
      <c r="I106" s="52"/>
      <c r="J106" s="52"/>
      <c r="K106" s="52"/>
      <c r="L106" s="52"/>
    </row>
    <row r="107" spans="1:12" x14ac:dyDescent="0.25">
      <c r="F107" s="52"/>
      <c r="G107" s="52"/>
      <c r="H107" s="52"/>
      <c r="I107" s="52"/>
      <c r="J107" s="52"/>
      <c r="K107" s="52"/>
      <c r="L107" s="52"/>
    </row>
  </sheetData>
  <sheetProtection selectLockedCells="1"/>
  <pageMargins left="0.70866141732283472" right="0.70866141732283472" top="0.78740157480314965" bottom="0.78740157480314965" header="0.31496062992125984" footer="0.31496062992125984"/>
  <pageSetup paperSize="9" scale="71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EA249-47D3-4E93-B544-5B312188BC98}">
  <sheetPr>
    <tabColor rgb="FF00B050"/>
    <pageSetUpPr fitToPage="1"/>
  </sheetPr>
  <dimension ref="A1:Z138"/>
  <sheetViews>
    <sheetView workbookViewId="0">
      <pane xSplit="9" ySplit="3" topLeftCell="J25" activePane="bottomRight" state="frozen"/>
      <selection activeCell="G27" sqref="G27"/>
      <selection pane="topRight" activeCell="G27" sqref="G27"/>
      <selection pane="bottomLeft" activeCell="G27" sqref="G27"/>
      <selection pane="bottomRight" activeCell="W15" sqref="W15"/>
    </sheetView>
  </sheetViews>
  <sheetFormatPr baseColWidth="10" defaultColWidth="11.42578125" defaultRowHeight="15.75" x14ac:dyDescent="0.25"/>
  <cols>
    <col min="1" max="1" width="7" style="5" customWidth="1"/>
    <col min="2" max="2" width="2.42578125" style="5" customWidth="1"/>
    <col min="3" max="4" width="11.42578125" style="5"/>
    <col min="5" max="5" width="14.42578125" style="5" customWidth="1"/>
    <col min="6" max="6" width="12.42578125" style="5" customWidth="1"/>
    <col min="7" max="7" width="15.5703125" style="6" customWidth="1"/>
    <col min="8" max="8" width="4.42578125" style="4" customWidth="1"/>
    <col min="9" max="9" width="15.5703125" style="4" customWidth="1"/>
    <col min="10" max="10" width="3.42578125" style="5" customWidth="1"/>
    <col min="11" max="13" width="10.140625" style="19" customWidth="1"/>
    <col min="14" max="14" width="10" style="19" customWidth="1"/>
    <col min="15" max="15" width="10.140625" style="19" customWidth="1"/>
    <col min="16" max="20" width="10.42578125" style="19" customWidth="1"/>
    <col min="21" max="21" width="9.85546875" style="19" customWidth="1"/>
    <col min="22" max="22" width="11.85546875" style="19" customWidth="1"/>
    <col min="23" max="23" width="13.42578125" style="20" customWidth="1"/>
    <col min="24" max="16384" width="11.42578125" style="5"/>
  </cols>
  <sheetData>
    <row r="1" spans="1:23" x14ac:dyDescent="0.25">
      <c r="C1" s="2" t="s">
        <v>0</v>
      </c>
      <c r="D1" s="2" t="s">
        <v>144</v>
      </c>
      <c r="E1" s="2"/>
      <c r="F1" s="2" t="s">
        <v>1</v>
      </c>
      <c r="G1" s="3"/>
    </row>
    <row r="3" spans="1:23" x14ac:dyDescent="0.25">
      <c r="G3" s="21" t="s">
        <v>142</v>
      </c>
      <c r="H3" s="7"/>
      <c r="I3" s="22" t="s">
        <v>143</v>
      </c>
      <c r="K3" s="23" t="s">
        <v>24</v>
      </c>
      <c r="L3" s="23" t="s">
        <v>25</v>
      </c>
      <c r="M3" s="23" t="s">
        <v>26</v>
      </c>
      <c r="N3" s="23" t="s">
        <v>27</v>
      </c>
      <c r="O3" s="23" t="s">
        <v>28</v>
      </c>
      <c r="P3" s="23" t="s">
        <v>29</v>
      </c>
      <c r="Q3" s="23" t="s">
        <v>30</v>
      </c>
      <c r="R3" s="23" t="s">
        <v>31</v>
      </c>
      <c r="S3" s="23" t="s">
        <v>32</v>
      </c>
      <c r="T3" s="23" t="s">
        <v>33</v>
      </c>
      <c r="U3" s="23" t="s">
        <v>34</v>
      </c>
      <c r="V3" s="23" t="s">
        <v>35</v>
      </c>
      <c r="W3" s="20" t="s">
        <v>36</v>
      </c>
    </row>
    <row r="4" spans="1:23" x14ac:dyDescent="0.25">
      <c r="C4" s="2" t="s">
        <v>2</v>
      </c>
      <c r="G4" s="21"/>
      <c r="H4" s="7"/>
      <c r="I4" s="22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</row>
    <row r="5" spans="1:23" x14ac:dyDescent="0.25">
      <c r="A5" s="1">
        <v>3000</v>
      </c>
      <c r="B5" s="1"/>
      <c r="C5" s="1" t="s">
        <v>3</v>
      </c>
      <c r="D5" s="1"/>
      <c r="E5" s="1"/>
      <c r="F5" s="1"/>
      <c r="I5" s="24">
        <f t="shared" ref="I5:I10" si="0">W5</f>
        <v>0</v>
      </c>
      <c r="W5" s="25">
        <f>SUM(K5:V5)</f>
        <v>0</v>
      </c>
    </row>
    <row r="6" spans="1:23" x14ac:dyDescent="0.25">
      <c r="A6" s="1">
        <v>3020</v>
      </c>
      <c r="B6" s="1"/>
      <c r="C6" s="1" t="s">
        <v>4</v>
      </c>
      <c r="D6" s="1"/>
      <c r="E6" s="1"/>
      <c r="F6" s="1"/>
      <c r="I6" s="24">
        <f t="shared" si="0"/>
        <v>0</v>
      </c>
      <c r="L6" s="26"/>
      <c r="M6" s="26"/>
      <c r="O6" s="26"/>
      <c r="P6" s="26"/>
      <c r="R6" s="26"/>
      <c r="S6" s="26"/>
      <c r="U6" s="26"/>
      <c r="V6" s="26"/>
      <c r="W6" s="25">
        <f t="shared" ref="W6:W10" si="1">SUM(K6:V6)</f>
        <v>0</v>
      </c>
    </row>
    <row r="7" spans="1:23" x14ac:dyDescent="0.25">
      <c r="A7" s="1">
        <v>3025</v>
      </c>
      <c r="B7" s="1"/>
      <c r="C7" s="1" t="s">
        <v>5</v>
      </c>
      <c r="D7" s="1"/>
      <c r="E7" s="1"/>
      <c r="F7" s="1"/>
      <c r="I7" s="24">
        <f t="shared" si="0"/>
        <v>0</v>
      </c>
      <c r="W7" s="25">
        <f t="shared" si="1"/>
        <v>0</v>
      </c>
    </row>
    <row r="8" spans="1:23" x14ac:dyDescent="0.25">
      <c r="A8" s="1">
        <v>3130</v>
      </c>
      <c r="B8" s="1"/>
      <c r="C8" s="1" t="s">
        <v>6</v>
      </c>
      <c r="D8" s="1"/>
      <c r="E8" s="1"/>
      <c r="F8" s="1"/>
      <c r="I8" s="24">
        <f t="shared" si="0"/>
        <v>0</v>
      </c>
      <c r="L8" s="26"/>
      <c r="O8" s="26"/>
      <c r="R8" s="26"/>
      <c r="U8" s="26"/>
      <c r="W8" s="25">
        <f t="shared" si="1"/>
        <v>0</v>
      </c>
    </row>
    <row r="9" spans="1:23" x14ac:dyDescent="0.25">
      <c r="A9" s="1">
        <v>3131</v>
      </c>
      <c r="B9" s="1"/>
      <c r="C9" s="1" t="s">
        <v>7</v>
      </c>
      <c r="D9" s="1"/>
      <c r="E9" s="1"/>
      <c r="F9" s="1"/>
      <c r="I9" s="24">
        <f t="shared" si="0"/>
        <v>0</v>
      </c>
      <c r="W9" s="25">
        <f t="shared" si="1"/>
        <v>0</v>
      </c>
    </row>
    <row r="10" spans="1:23" x14ac:dyDescent="0.25">
      <c r="A10" s="1">
        <v>3200</v>
      </c>
      <c r="B10" s="1"/>
      <c r="C10" s="1" t="s">
        <v>8</v>
      </c>
      <c r="D10" s="1"/>
      <c r="E10" s="1"/>
      <c r="F10" s="1"/>
      <c r="I10" s="24">
        <f t="shared" si="0"/>
        <v>0</v>
      </c>
      <c r="L10" s="26"/>
      <c r="O10" s="26"/>
      <c r="R10" s="26"/>
      <c r="U10" s="26"/>
      <c r="W10" s="25">
        <f t="shared" si="1"/>
        <v>0</v>
      </c>
    </row>
    <row r="11" spans="1:23" s="2" customFormat="1" x14ac:dyDescent="0.25">
      <c r="C11" s="2" t="s">
        <v>37</v>
      </c>
      <c r="G11" s="27">
        <f>SUM(G5:G10)</f>
        <v>0</v>
      </c>
      <c r="H11" s="28"/>
      <c r="I11" s="29">
        <f>SUM(I5:I10)</f>
        <v>0</v>
      </c>
      <c r="J11" s="10"/>
      <c r="K11" s="30">
        <f>SUM(K5:K10)</f>
        <v>0</v>
      </c>
      <c r="L11" s="30">
        <f t="shared" ref="L11:V11" si="2">SUM(L5:L10)</f>
        <v>0</v>
      </c>
      <c r="M11" s="30">
        <f t="shared" si="2"/>
        <v>0</v>
      </c>
      <c r="N11" s="30">
        <f t="shared" si="2"/>
        <v>0</v>
      </c>
      <c r="O11" s="30">
        <f t="shared" si="2"/>
        <v>0</v>
      </c>
      <c r="P11" s="30">
        <f t="shared" si="2"/>
        <v>0</v>
      </c>
      <c r="Q11" s="30">
        <f t="shared" si="2"/>
        <v>0</v>
      </c>
      <c r="R11" s="30">
        <f t="shared" si="2"/>
        <v>0</v>
      </c>
      <c r="S11" s="30">
        <f t="shared" si="2"/>
        <v>0</v>
      </c>
      <c r="T11" s="30">
        <f t="shared" si="2"/>
        <v>0</v>
      </c>
      <c r="U11" s="30">
        <f t="shared" si="2"/>
        <v>0</v>
      </c>
      <c r="V11" s="30">
        <f t="shared" si="2"/>
        <v>0</v>
      </c>
      <c r="W11" s="27">
        <f>SUM(W5:W10)</f>
        <v>0</v>
      </c>
    </row>
    <row r="12" spans="1:23" s="2" customFormat="1" x14ac:dyDescent="0.25">
      <c r="G12" s="31"/>
      <c r="H12" s="28"/>
      <c r="I12" s="32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2"/>
    </row>
    <row r="13" spans="1:23" s="2" customFormat="1" x14ac:dyDescent="0.25">
      <c r="C13" s="2" t="s">
        <v>9</v>
      </c>
      <c r="G13" s="31"/>
      <c r="H13" s="28"/>
      <c r="I13" s="32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2"/>
    </row>
    <row r="14" spans="1:23" x14ac:dyDescent="0.25">
      <c r="A14" s="5">
        <v>3400</v>
      </c>
      <c r="C14" s="5" t="s">
        <v>38</v>
      </c>
      <c r="I14" s="24">
        <f t="shared" ref="I14:I20" si="3">W14</f>
        <v>0</v>
      </c>
      <c r="W14" s="25">
        <f t="shared" ref="W14:W20" si="4">SUM(K14:V14)</f>
        <v>0</v>
      </c>
    </row>
    <row r="15" spans="1:23" x14ac:dyDescent="0.25">
      <c r="A15" s="5">
        <v>3401</v>
      </c>
      <c r="C15" s="5" t="s">
        <v>39</v>
      </c>
      <c r="I15" s="24">
        <f t="shared" si="3"/>
        <v>0</v>
      </c>
      <c r="W15" s="25">
        <f t="shared" si="4"/>
        <v>0</v>
      </c>
    </row>
    <row r="16" spans="1:23" x14ac:dyDescent="0.25">
      <c r="A16" s="5">
        <v>3440</v>
      </c>
      <c r="C16" s="5" t="s">
        <v>40</v>
      </c>
      <c r="I16" s="24">
        <f t="shared" si="3"/>
        <v>0</v>
      </c>
      <c r="W16" s="25">
        <f t="shared" si="4"/>
        <v>0</v>
      </c>
    </row>
    <row r="17" spans="1:23" x14ac:dyDescent="0.25">
      <c r="A17" s="5">
        <v>3441</v>
      </c>
      <c r="C17" s="5" t="s">
        <v>41</v>
      </c>
      <c r="I17" s="24">
        <f t="shared" si="3"/>
        <v>0</v>
      </c>
      <c r="W17" s="25">
        <f t="shared" si="4"/>
        <v>0</v>
      </c>
    </row>
    <row r="18" spans="1:23" x14ac:dyDescent="0.25">
      <c r="A18" s="5">
        <v>3442</v>
      </c>
      <c r="C18" s="5" t="s">
        <v>12</v>
      </c>
      <c r="I18" s="24">
        <f t="shared" si="3"/>
        <v>0</v>
      </c>
      <c r="W18" s="25">
        <f t="shared" si="4"/>
        <v>0</v>
      </c>
    </row>
    <row r="19" spans="1:23" x14ac:dyDescent="0.25">
      <c r="A19" s="5">
        <v>3450</v>
      </c>
      <c r="C19" s="5" t="s">
        <v>13</v>
      </c>
      <c r="I19" s="24">
        <f t="shared" si="3"/>
        <v>0</v>
      </c>
      <c r="W19" s="25">
        <f t="shared" si="4"/>
        <v>0</v>
      </c>
    </row>
    <row r="20" spans="1:23" x14ac:dyDescent="0.25">
      <c r="A20" s="5">
        <v>3460</v>
      </c>
      <c r="C20" s="5" t="s">
        <v>42</v>
      </c>
      <c r="I20" s="24">
        <f t="shared" si="3"/>
        <v>0</v>
      </c>
      <c r="W20" s="25">
        <f t="shared" si="4"/>
        <v>0</v>
      </c>
    </row>
    <row r="21" spans="1:23" s="2" customFormat="1" x14ac:dyDescent="0.25">
      <c r="C21" s="2" t="s">
        <v>43</v>
      </c>
      <c r="G21" s="27">
        <f>SUM(G14:G20)</f>
        <v>0</v>
      </c>
      <c r="H21" s="28"/>
      <c r="I21" s="29">
        <f>SUM(I14:I20)</f>
        <v>0</v>
      </c>
      <c r="J21" s="10"/>
      <c r="K21" s="30">
        <f t="shared" ref="K21:V21" si="5">SUM(K14:K20)</f>
        <v>0</v>
      </c>
      <c r="L21" s="30">
        <f t="shared" si="5"/>
        <v>0</v>
      </c>
      <c r="M21" s="30">
        <f t="shared" si="5"/>
        <v>0</v>
      </c>
      <c r="N21" s="30">
        <f t="shared" si="5"/>
        <v>0</v>
      </c>
      <c r="O21" s="30">
        <f t="shared" si="5"/>
        <v>0</v>
      </c>
      <c r="P21" s="30">
        <f t="shared" si="5"/>
        <v>0</v>
      </c>
      <c r="Q21" s="30">
        <f t="shared" si="5"/>
        <v>0</v>
      </c>
      <c r="R21" s="30">
        <f t="shared" si="5"/>
        <v>0</v>
      </c>
      <c r="S21" s="30">
        <f t="shared" si="5"/>
        <v>0</v>
      </c>
      <c r="T21" s="30">
        <f t="shared" si="5"/>
        <v>0</v>
      </c>
      <c r="U21" s="30">
        <f t="shared" si="5"/>
        <v>0</v>
      </c>
      <c r="V21" s="30">
        <f t="shared" si="5"/>
        <v>0</v>
      </c>
      <c r="W21" s="27">
        <f>SUM(W14:W20)</f>
        <v>0</v>
      </c>
    </row>
    <row r="22" spans="1:23" s="2" customFormat="1" x14ac:dyDescent="0.25">
      <c r="G22" s="31"/>
      <c r="H22" s="28"/>
      <c r="I22" s="32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2"/>
    </row>
    <row r="23" spans="1:23" s="2" customFormat="1" x14ac:dyDescent="0.25">
      <c r="C23" s="2" t="s">
        <v>44</v>
      </c>
      <c r="G23" s="31"/>
      <c r="H23" s="28"/>
      <c r="I23" s="32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2"/>
    </row>
    <row r="24" spans="1:23" x14ac:dyDescent="0.25">
      <c r="A24" s="5">
        <v>3911</v>
      </c>
      <c r="C24" s="5" t="s">
        <v>45</v>
      </c>
      <c r="I24" s="24">
        <f t="shared" ref="I24:I35" si="6">W24</f>
        <v>0</v>
      </c>
      <c r="W24" s="25">
        <f t="shared" ref="W24:W35" si="7">SUM(K24:V24)</f>
        <v>0</v>
      </c>
    </row>
    <row r="25" spans="1:23" x14ac:dyDescent="0.25">
      <c r="A25" s="5">
        <v>3920</v>
      </c>
      <c r="C25" s="5" t="s">
        <v>46</v>
      </c>
      <c r="I25" s="24">
        <f t="shared" si="6"/>
        <v>0</v>
      </c>
      <c r="W25" s="25">
        <f t="shared" si="7"/>
        <v>0</v>
      </c>
    </row>
    <row r="26" spans="1:23" x14ac:dyDescent="0.25">
      <c r="A26" s="5">
        <v>3921</v>
      </c>
      <c r="C26" s="5" t="s">
        <v>47</v>
      </c>
      <c r="I26" s="24">
        <f t="shared" si="6"/>
        <v>0</v>
      </c>
      <c r="W26" s="25">
        <f t="shared" si="7"/>
        <v>0</v>
      </c>
    </row>
    <row r="27" spans="1:23" x14ac:dyDescent="0.25">
      <c r="A27" s="5">
        <v>3930</v>
      </c>
      <c r="C27" s="5" t="s">
        <v>48</v>
      </c>
      <c r="I27" s="24">
        <f t="shared" si="6"/>
        <v>0</v>
      </c>
      <c r="W27" s="25">
        <f t="shared" si="7"/>
        <v>0</v>
      </c>
    </row>
    <row r="28" spans="1:23" x14ac:dyDescent="0.25">
      <c r="A28" s="5">
        <v>3931</v>
      </c>
      <c r="C28" s="5" t="s">
        <v>49</v>
      </c>
      <c r="I28" s="24">
        <f t="shared" si="6"/>
        <v>0</v>
      </c>
      <c r="W28" s="25">
        <f t="shared" si="7"/>
        <v>0</v>
      </c>
    </row>
    <row r="29" spans="1:23" x14ac:dyDescent="0.25">
      <c r="A29" s="5">
        <v>3932</v>
      </c>
      <c r="C29" s="5" t="s">
        <v>50</v>
      </c>
      <c r="I29" s="24">
        <f t="shared" si="6"/>
        <v>0</v>
      </c>
      <c r="W29" s="25">
        <f t="shared" si="7"/>
        <v>0</v>
      </c>
    </row>
    <row r="30" spans="1:23" x14ac:dyDescent="0.25">
      <c r="A30" s="5">
        <v>3940</v>
      </c>
      <c r="C30" s="5" t="s">
        <v>51</v>
      </c>
      <c r="I30" s="24">
        <f t="shared" si="6"/>
        <v>0</v>
      </c>
      <c r="W30" s="25">
        <f t="shared" si="7"/>
        <v>0</v>
      </c>
    </row>
    <row r="31" spans="1:23" ht="16.5" customHeight="1" x14ac:dyDescent="0.25">
      <c r="A31" s="5">
        <v>3960</v>
      </c>
      <c r="C31" s="5" t="s">
        <v>52</v>
      </c>
      <c r="I31" s="24">
        <f t="shared" si="6"/>
        <v>0</v>
      </c>
      <c r="W31" s="25">
        <f t="shared" si="7"/>
        <v>0</v>
      </c>
    </row>
    <row r="32" spans="1:23" x14ac:dyDescent="0.25">
      <c r="A32" s="5">
        <v>3970</v>
      </c>
      <c r="C32" s="5" t="s">
        <v>53</v>
      </c>
      <c r="I32" s="24">
        <f t="shared" si="6"/>
        <v>0</v>
      </c>
      <c r="W32" s="25">
        <f t="shared" si="7"/>
        <v>0</v>
      </c>
    </row>
    <row r="33" spans="1:23" x14ac:dyDescent="0.25">
      <c r="A33" s="5">
        <v>3971</v>
      </c>
      <c r="C33" s="5" t="s">
        <v>54</v>
      </c>
      <c r="G33" s="4"/>
      <c r="I33" s="24">
        <f t="shared" si="6"/>
        <v>0</v>
      </c>
      <c r="W33" s="25">
        <f t="shared" si="7"/>
        <v>0</v>
      </c>
    </row>
    <row r="34" spans="1:23" x14ac:dyDescent="0.25">
      <c r="A34" s="5">
        <v>3980</v>
      </c>
      <c r="C34" s="5" t="s">
        <v>55</v>
      </c>
      <c r="I34" s="24">
        <f t="shared" si="6"/>
        <v>0</v>
      </c>
      <c r="W34" s="25">
        <f t="shared" si="7"/>
        <v>0</v>
      </c>
    </row>
    <row r="35" spans="1:23" x14ac:dyDescent="0.25">
      <c r="A35" s="5">
        <v>3990</v>
      </c>
      <c r="C35" s="5" t="s">
        <v>56</v>
      </c>
      <c r="I35" s="24">
        <f t="shared" si="6"/>
        <v>0</v>
      </c>
      <c r="W35" s="25">
        <f t="shared" si="7"/>
        <v>0</v>
      </c>
    </row>
    <row r="36" spans="1:23" s="2" customFormat="1" x14ac:dyDescent="0.25">
      <c r="C36" s="2" t="s">
        <v>57</v>
      </c>
      <c r="G36" s="27">
        <f>SUM(G24:G35)</f>
        <v>0</v>
      </c>
      <c r="H36" s="28"/>
      <c r="I36" s="29">
        <f>SUM(I24:I35)</f>
        <v>0</v>
      </c>
      <c r="J36" s="10"/>
      <c r="K36" s="30">
        <f t="shared" ref="K36:V36" si="8">SUM(K24:K35)</f>
        <v>0</v>
      </c>
      <c r="L36" s="30">
        <f t="shared" si="8"/>
        <v>0</v>
      </c>
      <c r="M36" s="30">
        <f t="shared" si="8"/>
        <v>0</v>
      </c>
      <c r="N36" s="30">
        <f t="shared" si="8"/>
        <v>0</v>
      </c>
      <c r="O36" s="30">
        <f t="shared" si="8"/>
        <v>0</v>
      </c>
      <c r="P36" s="30">
        <f t="shared" si="8"/>
        <v>0</v>
      </c>
      <c r="Q36" s="30">
        <f t="shared" si="8"/>
        <v>0</v>
      </c>
      <c r="R36" s="30">
        <f t="shared" si="8"/>
        <v>0</v>
      </c>
      <c r="S36" s="30">
        <f t="shared" si="8"/>
        <v>0</v>
      </c>
      <c r="T36" s="30">
        <f t="shared" si="8"/>
        <v>0</v>
      </c>
      <c r="U36" s="30">
        <f t="shared" si="8"/>
        <v>0</v>
      </c>
      <c r="V36" s="30">
        <f t="shared" si="8"/>
        <v>0</v>
      </c>
      <c r="W36" s="27">
        <f>SUM(W24:W35)</f>
        <v>0</v>
      </c>
    </row>
    <row r="37" spans="1:23" ht="7.5" customHeight="1" x14ac:dyDescent="0.25">
      <c r="G37" s="31"/>
      <c r="I37" s="24"/>
      <c r="J37" s="12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25"/>
    </row>
    <row r="38" spans="1:23" ht="16.5" thickBot="1" x14ac:dyDescent="0.3">
      <c r="A38" s="2"/>
      <c r="C38" s="2" t="s">
        <v>58</v>
      </c>
      <c r="G38" s="35">
        <f>G11+G21+G36</f>
        <v>0</v>
      </c>
      <c r="H38" s="28"/>
      <c r="I38" s="36">
        <f>I11+I21+I36</f>
        <v>0</v>
      </c>
      <c r="J38" s="36"/>
      <c r="K38" s="36">
        <f>K11+K21+K36</f>
        <v>0</v>
      </c>
      <c r="L38" s="36">
        <f t="shared" ref="L38:W38" si="9">L11+L21+L36</f>
        <v>0</v>
      </c>
      <c r="M38" s="36">
        <f t="shared" si="9"/>
        <v>0</v>
      </c>
      <c r="N38" s="36">
        <f t="shared" si="9"/>
        <v>0</v>
      </c>
      <c r="O38" s="36">
        <f t="shared" si="9"/>
        <v>0</v>
      </c>
      <c r="P38" s="36">
        <f t="shared" si="9"/>
        <v>0</v>
      </c>
      <c r="Q38" s="36">
        <f t="shared" si="9"/>
        <v>0</v>
      </c>
      <c r="R38" s="36">
        <f t="shared" si="9"/>
        <v>0</v>
      </c>
      <c r="S38" s="36">
        <f t="shared" si="9"/>
        <v>0</v>
      </c>
      <c r="T38" s="36">
        <f t="shared" si="9"/>
        <v>0</v>
      </c>
      <c r="U38" s="36">
        <f t="shared" si="9"/>
        <v>0</v>
      </c>
      <c r="V38" s="36">
        <f t="shared" si="9"/>
        <v>0</v>
      </c>
      <c r="W38" s="36">
        <f t="shared" si="9"/>
        <v>0</v>
      </c>
    </row>
    <row r="39" spans="1:23" ht="7.5" customHeight="1" x14ac:dyDescent="0.25">
      <c r="G39" s="31"/>
      <c r="I39" s="24"/>
      <c r="W39" s="25"/>
    </row>
    <row r="40" spans="1:23" ht="7.5" customHeight="1" x14ac:dyDescent="0.25">
      <c r="G40" s="31"/>
      <c r="I40" s="24"/>
      <c r="W40" s="25"/>
    </row>
    <row r="41" spans="1:23" x14ac:dyDescent="0.25">
      <c r="A41" s="2"/>
      <c r="C41" s="2" t="s">
        <v>59</v>
      </c>
      <c r="I41" s="24"/>
      <c r="W41" s="25"/>
    </row>
    <row r="42" spans="1:23" x14ac:dyDescent="0.25">
      <c r="A42" s="5">
        <v>4000</v>
      </c>
      <c r="C42" s="5" t="s">
        <v>60</v>
      </c>
      <c r="I42" s="24">
        <f t="shared" ref="I42:I52" si="10">W42</f>
        <v>0</v>
      </c>
      <c r="W42" s="25">
        <f>SUM(K42:V42)</f>
        <v>0</v>
      </c>
    </row>
    <row r="43" spans="1:23" x14ac:dyDescent="0.25">
      <c r="A43" s="5">
        <v>4201</v>
      </c>
      <c r="C43" s="5" t="s">
        <v>61</v>
      </c>
      <c r="I43" s="24">
        <f t="shared" si="10"/>
        <v>0</v>
      </c>
      <c r="W43" s="25">
        <f t="shared" ref="W43:W52" si="11">SUM(K43:V43)</f>
        <v>0</v>
      </c>
    </row>
    <row r="44" spans="1:23" x14ac:dyDescent="0.25">
      <c r="A44" s="5">
        <v>4210</v>
      </c>
      <c r="C44" s="5" t="s">
        <v>62</v>
      </c>
      <c r="I44" s="24">
        <f t="shared" si="10"/>
        <v>0</v>
      </c>
      <c r="W44" s="25">
        <f t="shared" si="11"/>
        <v>0</v>
      </c>
    </row>
    <row r="45" spans="1:23" x14ac:dyDescent="0.25">
      <c r="A45" s="5">
        <v>4211</v>
      </c>
      <c r="C45" s="5" t="s">
        <v>63</v>
      </c>
      <c r="I45" s="24">
        <f t="shared" si="10"/>
        <v>0</v>
      </c>
      <c r="W45" s="25">
        <f t="shared" si="11"/>
        <v>0</v>
      </c>
    </row>
    <row r="46" spans="1:23" x14ac:dyDescent="0.25">
      <c r="A46" s="5">
        <v>4300</v>
      </c>
      <c r="C46" s="5" t="s">
        <v>64</v>
      </c>
      <c r="I46" s="24">
        <f t="shared" si="10"/>
        <v>0</v>
      </c>
      <c r="W46" s="25">
        <f t="shared" si="11"/>
        <v>0</v>
      </c>
    </row>
    <row r="47" spans="1:23" x14ac:dyDescent="0.25">
      <c r="A47" s="5">
        <v>4400</v>
      </c>
      <c r="C47" s="5" t="s">
        <v>65</v>
      </c>
      <c r="I47" s="24">
        <f t="shared" si="10"/>
        <v>0</v>
      </c>
      <c r="W47" s="25">
        <f t="shared" si="11"/>
        <v>0</v>
      </c>
    </row>
    <row r="48" spans="1:23" x14ac:dyDescent="0.25">
      <c r="A48" s="5">
        <v>4410</v>
      </c>
      <c r="C48" s="5" t="s">
        <v>14</v>
      </c>
      <c r="I48" s="24">
        <f t="shared" si="10"/>
        <v>0</v>
      </c>
      <c r="W48" s="25">
        <f t="shared" si="11"/>
        <v>0</v>
      </c>
    </row>
    <row r="49" spans="1:26" x14ac:dyDescent="0.25">
      <c r="A49" s="5">
        <v>4500</v>
      </c>
      <c r="C49" s="5" t="s">
        <v>66</v>
      </c>
      <c r="I49" s="24">
        <f t="shared" si="10"/>
        <v>0</v>
      </c>
      <c r="W49" s="25">
        <f t="shared" si="11"/>
        <v>0</v>
      </c>
    </row>
    <row r="50" spans="1:26" x14ac:dyDescent="0.25">
      <c r="A50" s="5">
        <v>4501</v>
      </c>
      <c r="C50" s="5" t="s">
        <v>67</v>
      </c>
      <c r="I50" s="24">
        <f t="shared" si="10"/>
        <v>0</v>
      </c>
      <c r="W50" s="25">
        <f t="shared" si="11"/>
        <v>0</v>
      </c>
    </row>
    <row r="51" spans="1:26" x14ac:dyDescent="0.25">
      <c r="A51" s="5">
        <v>4800</v>
      </c>
      <c r="C51" s="5" t="s">
        <v>68</v>
      </c>
      <c r="I51" s="24">
        <f t="shared" si="10"/>
        <v>0</v>
      </c>
      <c r="W51" s="25">
        <f t="shared" si="11"/>
        <v>0</v>
      </c>
    </row>
    <row r="52" spans="1:26" x14ac:dyDescent="0.25">
      <c r="A52" s="5">
        <v>4900</v>
      </c>
      <c r="C52" s="5" t="s">
        <v>69</v>
      </c>
      <c r="I52" s="24">
        <f t="shared" si="10"/>
        <v>0</v>
      </c>
      <c r="W52" s="25">
        <f t="shared" si="11"/>
        <v>0</v>
      </c>
    </row>
    <row r="53" spans="1:26" s="2" customFormat="1" x14ac:dyDescent="0.25">
      <c r="C53" s="2" t="s">
        <v>70</v>
      </c>
      <c r="G53" s="27">
        <f>SUM(G42:G52)</f>
        <v>0</v>
      </c>
      <c r="H53" s="28"/>
      <c r="I53" s="29">
        <f>SUM(I42:I52)</f>
        <v>0</v>
      </c>
      <c r="J53" s="10"/>
      <c r="K53" s="30">
        <f>SUM(K42:K52)</f>
        <v>0</v>
      </c>
      <c r="L53" s="30">
        <f>SUM(L42:L52)</f>
        <v>0</v>
      </c>
      <c r="M53" s="30">
        <f>SUM(M42:M52)</f>
        <v>0</v>
      </c>
      <c r="N53" s="30">
        <f t="shared" ref="N53:V53" si="12">SUM(N42:N52)</f>
        <v>0</v>
      </c>
      <c r="O53" s="30">
        <f t="shared" si="12"/>
        <v>0</v>
      </c>
      <c r="P53" s="30">
        <f t="shared" si="12"/>
        <v>0</v>
      </c>
      <c r="Q53" s="30">
        <f t="shared" si="12"/>
        <v>0</v>
      </c>
      <c r="R53" s="30">
        <f t="shared" si="12"/>
        <v>0</v>
      </c>
      <c r="S53" s="30">
        <f t="shared" si="12"/>
        <v>0</v>
      </c>
      <c r="T53" s="30">
        <f t="shared" si="12"/>
        <v>0</v>
      </c>
      <c r="U53" s="30">
        <f t="shared" si="12"/>
        <v>0</v>
      </c>
      <c r="V53" s="30">
        <f t="shared" si="12"/>
        <v>0</v>
      </c>
      <c r="W53" s="27">
        <f>SUM(W42:W52)</f>
        <v>0</v>
      </c>
    </row>
    <row r="54" spans="1:26" x14ac:dyDescent="0.25">
      <c r="G54" s="31"/>
      <c r="I54" s="37"/>
      <c r="W54" s="25"/>
    </row>
    <row r="55" spans="1:26" x14ac:dyDescent="0.25">
      <c r="A55" s="2"/>
      <c r="C55" s="2" t="s">
        <v>71</v>
      </c>
      <c r="I55" s="24"/>
      <c r="W55" s="25"/>
    </row>
    <row r="56" spans="1:26" x14ac:dyDescent="0.25">
      <c r="A56" s="5">
        <v>5000</v>
      </c>
      <c r="C56" s="5" t="s">
        <v>72</v>
      </c>
      <c r="I56" s="24">
        <f t="shared" ref="I56:I75" si="13">W56</f>
        <v>0</v>
      </c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>
        <f t="shared" ref="W56:W75" si="14">SUM(K56:V56)</f>
        <v>0</v>
      </c>
    </row>
    <row r="57" spans="1:26" x14ac:dyDescent="0.25">
      <c r="A57" s="5">
        <v>5010</v>
      </c>
      <c r="C57" s="5" t="s">
        <v>73</v>
      </c>
      <c r="I57" s="24">
        <f t="shared" si="13"/>
        <v>0</v>
      </c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>
        <f t="shared" si="14"/>
        <v>0</v>
      </c>
    </row>
    <row r="58" spans="1:26" x14ac:dyDescent="0.25">
      <c r="A58" s="5">
        <v>5011</v>
      </c>
      <c r="C58" s="5" t="s">
        <v>74</v>
      </c>
      <c r="I58" s="24">
        <f t="shared" si="13"/>
        <v>0</v>
      </c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>
        <f t="shared" si="14"/>
        <v>0</v>
      </c>
      <c r="X58" s="7"/>
      <c r="Y58" s="7"/>
      <c r="Z58" s="7"/>
    </row>
    <row r="59" spans="1:26" x14ac:dyDescent="0.25">
      <c r="A59" s="5">
        <v>5012</v>
      </c>
      <c r="C59" s="5" t="s">
        <v>75</v>
      </c>
      <c r="I59" s="24">
        <f t="shared" si="13"/>
        <v>0</v>
      </c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>
        <f t="shared" si="14"/>
        <v>0</v>
      </c>
    </row>
    <row r="60" spans="1:26" x14ac:dyDescent="0.25">
      <c r="A60" s="5">
        <v>5013</v>
      </c>
      <c r="C60" s="5" t="s">
        <v>76</v>
      </c>
      <c r="I60" s="24">
        <f t="shared" si="13"/>
        <v>0</v>
      </c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>
        <f t="shared" si="14"/>
        <v>0</v>
      </c>
    </row>
    <row r="61" spans="1:26" x14ac:dyDescent="0.25">
      <c r="A61" s="5">
        <v>5092</v>
      </c>
      <c r="C61" s="5" t="s">
        <v>77</v>
      </c>
      <c r="I61" s="24">
        <f t="shared" si="13"/>
        <v>0</v>
      </c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>
        <f t="shared" si="14"/>
        <v>0</v>
      </c>
    </row>
    <row r="62" spans="1:26" x14ac:dyDescent="0.25">
      <c r="A62" s="5">
        <v>5210</v>
      </c>
      <c r="C62" s="5" t="s">
        <v>78</v>
      </c>
      <c r="I62" s="24">
        <f t="shared" si="13"/>
        <v>0</v>
      </c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5">
        <f t="shared" si="14"/>
        <v>0</v>
      </c>
    </row>
    <row r="63" spans="1:26" x14ac:dyDescent="0.25">
      <c r="A63" s="5">
        <v>5270</v>
      </c>
      <c r="C63" s="5" t="s">
        <v>15</v>
      </c>
      <c r="I63" s="24">
        <f t="shared" si="13"/>
        <v>0</v>
      </c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5">
        <f t="shared" si="14"/>
        <v>0</v>
      </c>
    </row>
    <row r="64" spans="1:26" x14ac:dyDescent="0.25">
      <c r="A64" s="5">
        <v>5280</v>
      </c>
      <c r="C64" s="5" t="s">
        <v>16</v>
      </c>
      <c r="I64" s="24">
        <f t="shared" si="13"/>
        <v>0</v>
      </c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5">
        <f t="shared" si="14"/>
        <v>0</v>
      </c>
    </row>
    <row r="65" spans="1:23" x14ac:dyDescent="0.25">
      <c r="A65" s="5">
        <v>5290</v>
      </c>
      <c r="C65" s="5" t="s">
        <v>79</v>
      </c>
      <c r="I65" s="24">
        <f t="shared" si="13"/>
        <v>0</v>
      </c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5">
        <f t="shared" si="14"/>
        <v>0</v>
      </c>
    </row>
    <row r="66" spans="1:23" x14ac:dyDescent="0.25">
      <c r="A66" s="5">
        <v>5331</v>
      </c>
      <c r="C66" s="5" t="s">
        <v>80</v>
      </c>
      <c r="I66" s="24">
        <f t="shared" si="13"/>
        <v>0</v>
      </c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5">
        <f t="shared" si="14"/>
        <v>0</v>
      </c>
    </row>
    <row r="67" spans="1:23" x14ac:dyDescent="0.25">
      <c r="A67" s="5">
        <v>5400</v>
      </c>
      <c r="C67" s="5" t="s">
        <v>81</v>
      </c>
      <c r="I67" s="24">
        <f t="shared" si="13"/>
        <v>0</v>
      </c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>
        <f t="shared" si="14"/>
        <v>0</v>
      </c>
    </row>
    <row r="68" spans="1:23" x14ac:dyDescent="0.25">
      <c r="A68" s="5">
        <v>5405</v>
      </c>
      <c r="C68" s="5" t="s">
        <v>82</v>
      </c>
      <c r="H68" s="4" t="s">
        <v>83</v>
      </c>
      <c r="I68" s="24">
        <f t="shared" si="13"/>
        <v>0</v>
      </c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>
        <f t="shared" si="14"/>
        <v>0</v>
      </c>
    </row>
    <row r="69" spans="1:23" x14ac:dyDescent="0.25">
      <c r="A69" s="5">
        <v>5420</v>
      </c>
      <c r="C69" s="5" t="s">
        <v>17</v>
      </c>
      <c r="I69" s="24">
        <f t="shared" si="13"/>
        <v>0</v>
      </c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>
        <f t="shared" si="14"/>
        <v>0</v>
      </c>
    </row>
    <row r="70" spans="1:23" x14ac:dyDescent="0.25">
      <c r="A70" s="5">
        <v>5900</v>
      </c>
      <c r="C70" s="5" t="s">
        <v>84</v>
      </c>
      <c r="I70" s="24">
        <f t="shared" si="13"/>
        <v>0</v>
      </c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5">
        <f t="shared" si="14"/>
        <v>0</v>
      </c>
    </row>
    <row r="71" spans="1:23" x14ac:dyDescent="0.25">
      <c r="A71" s="5">
        <v>5905</v>
      </c>
      <c r="C71" s="5" t="s">
        <v>85</v>
      </c>
      <c r="I71" s="24">
        <f t="shared" si="13"/>
        <v>0</v>
      </c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5">
        <f t="shared" si="14"/>
        <v>0</v>
      </c>
    </row>
    <row r="72" spans="1:23" x14ac:dyDescent="0.25">
      <c r="A72" s="5">
        <v>5910</v>
      </c>
      <c r="C72" s="5" t="s">
        <v>86</v>
      </c>
      <c r="I72" s="24">
        <f t="shared" si="13"/>
        <v>0</v>
      </c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5">
        <f t="shared" si="14"/>
        <v>0</v>
      </c>
    </row>
    <row r="73" spans="1:23" x14ac:dyDescent="0.25">
      <c r="A73" s="5">
        <v>5950</v>
      </c>
      <c r="C73" s="5" t="s">
        <v>87</v>
      </c>
      <c r="I73" s="24">
        <f t="shared" si="13"/>
        <v>0</v>
      </c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>
        <f t="shared" si="14"/>
        <v>0</v>
      </c>
    </row>
    <row r="74" spans="1:23" x14ac:dyDescent="0.25">
      <c r="A74" s="5">
        <v>5951</v>
      </c>
      <c r="C74" s="5" t="s">
        <v>88</v>
      </c>
      <c r="I74" s="24">
        <f t="shared" si="13"/>
        <v>0</v>
      </c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5">
        <f t="shared" si="14"/>
        <v>0</v>
      </c>
    </row>
    <row r="75" spans="1:23" x14ac:dyDescent="0.25">
      <c r="A75" s="5">
        <v>5990</v>
      </c>
      <c r="C75" s="5" t="s">
        <v>89</v>
      </c>
      <c r="I75" s="24">
        <f t="shared" si="13"/>
        <v>0</v>
      </c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5">
        <f t="shared" si="14"/>
        <v>0</v>
      </c>
    </row>
    <row r="76" spans="1:23" s="2" customFormat="1" x14ac:dyDescent="0.25">
      <c r="C76" s="2" t="s">
        <v>90</v>
      </c>
      <c r="G76" s="27">
        <f>SUM(G56:G75)</f>
        <v>0</v>
      </c>
      <c r="H76" s="31"/>
      <c r="I76" s="29">
        <f>SUM(I56:I75)</f>
        <v>0</v>
      </c>
      <c r="J76" s="10"/>
      <c r="K76" s="38">
        <f>SUM(K56:K75)</f>
        <v>0</v>
      </c>
      <c r="L76" s="38">
        <f t="shared" ref="L76:W76" si="15">SUM(L56:L75)</f>
        <v>0</v>
      </c>
      <c r="M76" s="38">
        <f t="shared" si="15"/>
        <v>0</v>
      </c>
      <c r="N76" s="38">
        <f t="shared" si="15"/>
        <v>0</v>
      </c>
      <c r="O76" s="38">
        <f t="shared" si="15"/>
        <v>0</v>
      </c>
      <c r="P76" s="38">
        <f t="shared" si="15"/>
        <v>0</v>
      </c>
      <c r="Q76" s="38">
        <f t="shared" si="15"/>
        <v>0</v>
      </c>
      <c r="R76" s="38">
        <f t="shared" si="15"/>
        <v>0</v>
      </c>
      <c r="S76" s="38">
        <f t="shared" si="15"/>
        <v>0</v>
      </c>
      <c r="T76" s="38">
        <f t="shared" si="15"/>
        <v>0</v>
      </c>
      <c r="U76" s="38">
        <f t="shared" si="15"/>
        <v>0</v>
      </c>
      <c r="V76" s="38">
        <f t="shared" si="15"/>
        <v>0</v>
      </c>
      <c r="W76" s="29">
        <f t="shared" si="15"/>
        <v>0</v>
      </c>
    </row>
    <row r="77" spans="1:23" x14ac:dyDescent="0.25">
      <c r="I77" s="24"/>
      <c r="W77" s="25"/>
    </row>
    <row r="78" spans="1:23" x14ac:dyDescent="0.25">
      <c r="A78" s="2"/>
      <c r="C78" s="2" t="s">
        <v>18</v>
      </c>
      <c r="I78" s="24"/>
      <c r="W78" s="25"/>
    </row>
    <row r="79" spans="1:23" x14ac:dyDescent="0.25">
      <c r="A79" s="5">
        <v>6300</v>
      </c>
      <c r="C79" s="5" t="s">
        <v>91</v>
      </c>
      <c r="G79" s="6">
        <v>0</v>
      </c>
      <c r="I79" s="24">
        <f t="shared" ref="I79:I120" si="16">W79</f>
        <v>0</v>
      </c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5">
        <f>SUM(K79:V79)</f>
        <v>0</v>
      </c>
    </row>
    <row r="80" spans="1:23" x14ac:dyDescent="0.25">
      <c r="A80" s="5">
        <v>6305</v>
      </c>
      <c r="C80" s="5" t="s">
        <v>92</v>
      </c>
      <c r="G80" s="6">
        <v>0</v>
      </c>
      <c r="H80" s="4" t="s">
        <v>83</v>
      </c>
      <c r="I80" s="24">
        <f t="shared" si="16"/>
        <v>0</v>
      </c>
      <c r="K80" s="26"/>
      <c r="L80" s="26"/>
      <c r="N80" s="26"/>
      <c r="O80" s="26"/>
      <c r="Q80" s="26"/>
      <c r="R80" s="26"/>
      <c r="T80" s="26"/>
      <c r="U80" s="26"/>
      <c r="W80" s="25">
        <f>SUM(K80:V80)</f>
        <v>0</v>
      </c>
    </row>
    <row r="81" spans="1:23" x14ac:dyDescent="0.25">
      <c r="A81" s="5">
        <v>6320</v>
      </c>
      <c r="C81" s="5" t="s">
        <v>93</v>
      </c>
      <c r="G81" s="6">
        <v>0</v>
      </c>
      <c r="I81" s="24">
        <f t="shared" si="16"/>
        <v>0</v>
      </c>
      <c r="K81" s="26"/>
      <c r="L81" s="26"/>
      <c r="N81" s="26"/>
      <c r="O81" s="26"/>
      <c r="Q81" s="26"/>
      <c r="R81" s="26"/>
      <c r="T81" s="26"/>
      <c r="U81" s="26"/>
      <c r="W81" s="25">
        <f t="shared" ref="W81:W116" si="17">SUM(K81:V81)</f>
        <v>0</v>
      </c>
    </row>
    <row r="82" spans="1:23" x14ac:dyDescent="0.25">
      <c r="A82" s="5">
        <v>6360</v>
      </c>
      <c r="C82" s="5" t="s">
        <v>94</v>
      </c>
      <c r="G82" s="6">
        <v>0</v>
      </c>
      <c r="I82" s="24">
        <f t="shared" si="16"/>
        <v>0</v>
      </c>
      <c r="K82" s="26"/>
      <c r="L82" s="26"/>
      <c r="N82" s="26"/>
      <c r="O82" s="26"/>
      <c r="Q82" s="26"/>
      <c r="R82" s="26"/>
      <c r="T82" s="26"/>
      <c r="U82" s="26"/>
      <c r="W82" s="25">
        <f t="shared" si="17"/>
        <v>0</v>
      </c>
    </row>
    <row r="83" spans="1:23" x14ac:dyDescent="0.25">
      <c r="A83" s="5">
        <v>6361</v>
      </c>
      <c r="C83" s="5" t="s">
        <v>95</v>
      </c>
      <c r="G83" s="6">
        <v>0</v>
      </c>
      <c r="I83" s="24">
        <f t="shared" si="16"/>
        <v>0</v>
      </c>
      <c r="K83" s="26"/>
      <c r="L83" s="26"/>
      <c r="N83" s="26"/>
      <c r="O83" s="26"/>
      <c r="Q83" s="26"/>
      <c r="R83" s="26"/>
      <c r="T83" s="26"/>
      <c r="U83" s="26"/>
      <c r="W83" s="25">
        <f t="shared" si="17"/>
        <v>0</v>
      </c>
    </row>
    <row r="84" spans="1:23" x14ac:dyDescent="0.25">
      <c r="A84" s="5">
        <v>6400</v>
      </c>
      <c r="C84" s="5" t="s">
        <v>96</v>
      </c>
      <c r="G84" s="6">
        <v>0</v>
      </c>
      <c r="I84" s="24">
        <f t="shared" si="16"/>
        <v>0</v>
      </c>
      <c r="K84" s="26"/>
      <c r="L84" s="26"/>
      <c r="N84" s="26"/>
      <c r="O84" s="26"/>
      <c r="Q84" s="26"/>
      <c r="R84" s="26"/>
      <c r="T84" s="26"/>
      <c r="U84" s="26"/>
      <c r="W84" s="25">
        <f t="shared" si="17"/>
        <v>0</v>
      </c>
    </row>
    <row r="85" spans="1:23" x14ac:dyDescent="0.25">
      <c r="A85" s="5">
        <v>6420</v>
      </c>
      <c r="C85" s="5" t="s">
        <v>97</v>
      </c>
      <c r="G85" s="6">
        <v>0</v>
      </c>
      <c r="I85" s="24">
        <f t="shared" si="16"/>
        <v>0</v>
      </c>
      <c r="K85" s="26"/>
      <c r="L85" s="26"/>
      <c r="N85" s="26"/>
      <c r="O85" s="26"/>
      <c r="Q85" s="26"/>
      <c r="R85" s="26"/>
      <c r="T85" s="26"/>
      <c r="U85" s="26"/>
      <c r="W85" s="25">
        <f t="shared" si="17"/>
        <v>0</v>
      </c>
    </row>
    <row r="86" spans="1:23" x14ac:dyDescent="0.25">
      <c r="A86" s="5">
        <v>6490</v>
      </c>
      <c r="B86" s="39"/>
      <c r="C86" s="5" t="s">
        <v>98</v>
      </c>
      <c r="G86" s="6">
        <v>0</v>
      </c>
      <c r="I86" s="24">
        <f t="shared" si="16"/>
        <v>0</v>
      </c>
      <c r="K86" s="26"/>
      <c r="L86" s="26"/>
      <c r="N86" s="26"/>
      <c r="O86" s="26"/>
      <c r="Q86" s="26"/>
      <c r="R86" s="26"/>
      <c r="T86" s="26"/>
      <c r="U86" s="26"/>
      <c r="W86" s="25">
        <f t="shared" si="17"/>
        <v>0</v>
      </c>
    </row>
    <row r="87" spans="1:23" s="2" customFormat="1" x14ac:dyDescent="0.25">
      <c r="B87" s="40"/>
      <c r="C87" s="2" t="s">
        <v>99</v>
      </c>
      <c r="G87" s="27">
        <f>SUM(G79:G86)</f>
        <v>0</v>
      </c>
      <c r="H87" s="28"/>
      <c r="I87" s="29">
        <f>SUM(I79:I86)</f>
        <v>0</v>
      </c>
      <c r="J87" s="10"/>
      <c r="K87" s="30">
        <f>SUM(K79:K86)</f>
        <v>0</v>
      </c>
      <c r="L87" s="30">
        <f t="shared" ref="L87:V87" si="18">SUM(L79:L86)</f>
        <v>0</v>
      </c>
      <c r="M87" s="30">
        <f t="shared" si="18"/>
        <v>0</v>
      </c>
      <c r="N87" s="30">
        <f t="shared" si="18"/>
        <v>0</v>
      </c>
      <c r="O87" s="30">
        <f t="shared" si="18"/>
        <v>0</v>
      </c>
      <c r="P87" s="30">
        <f t="shared" si="18"/>
        <v>0</v>
      </c>
      <c r="Q87" s="30">
        <f t="shared" si="18"/>
        <v>0</v>
      </c>
      <c r="R87" s="30">
        <f t="shared" si="18"/>
        <v>0</v>
      </c>
      <c r="S87" s="30">
        <f t="shared" si="18"/>
        <v>0</v>
      </c>
      <c r="T87" s="30">
        <f t="shared" si="18"/>
        <v>0</v>
      </c>
      <c r="U87" s="30">
        <f t="shared" si="18"/>
        <v>0</v>
      </c>
      <c r="V87" s="30">
        <f t="shared" si="18"/>
        <v>0</v>
      </c>
      <c r="W87" s="38">
        <f>SUM(W79:W86)</f>
        <v>0</v>
      </c>
    </row>
    <row r="88" spans="1:23" x14ac:dyDescent="0.25">
      <c r="B88" s="39"/>
      <c r="I88" s="24"/>
      <c r="W88" s="25"/>
    </row>
    <row r="89" spans="1:23" x14ac:dyDescent="0.25">
      <c r="B89" s="39"/>
      <c r="C89" s="2" t="s">
        <v>20</v>
      </c>
      <c r="D89" s="2"/>
      <c r="E89" s="2"/>
      <c r="F89" s="2"/>
      <c r="I89" s="24"/>
      <c r="W89" s="25"/>
    </row>
    <row r="90" spans="1:23" x14ac:dyDescent="0.25">
      <c r="A90" s="5">
        <v>6540</v>
      </c>
      <c r="C90" s="5" t="s">
        <v>100</v>
      </c>
      <c r="G90" s="6">
        <v>0</v>
      </c>
      <c r="I90" s="24">
        <f t="shared" si="16"/>
        <v>0</v>
      </c>
      <c r="W90" s="25">
        <f t="shared" si="17"/>
        <v>0</v>
      </c>
    </row>
    <row r="91" spans="1:23" x14ac:dyDescent="0.25">
      <c r="A91" s="5">
        <v>6550</v>
      </c>
      <c r="C91" s="5" t="s">
        <v>21</v>
      </c>
      <c r="I91" s="24">
        <f t="shared" si="16"/>
        <v>0</v>
      </c>
      <c r="W91" s="25">
        <f t="shared" si="17"/>
        <v>0</v>
      </c>
    </row>
    <row r="92" spans="1:23" x14ac:dyDescent="0.25">
      <c r="A92" s="5">
        <v>6551</v>
      </c>
      <c r="C92" s="5" t="s">
        <v>101</v>
      </c>
      <c r="G92" s="6">
        <v>0</v>
      </c>
      <c r="I92" s="24">
        <f t="shared" si="16"/>
        <v>0</v>
      </c>
      <c r="W92" s="25">
        <f t="shared" si="17"/>
        <v>0</v>
      </c>
    </row>
    <row r="93" spans="1:23" x14ac:dyDescent="0.25">
      <c r="A93" s="5">
        <v>6560</v>
      </c>
      <c r="C93" s="5" t="s">
        <v>102</v>
      </c>
      <c r="G93" s="6">
        <v>0</v>
      </c>
      <c r="I93" s="24">
        <f t="shared" si="16"/>
        <v>0</v>
      </c>
      <c r="W93" s="25">
        <f t="shared" si="17"/>
        <v>0</v>
      </c>
    </row>
    <row r="94" spans="1:23" x14ac:dyDescent="0.25">
      <c r="A94" s="5">
        <v>6590</v>
      </c>
      <c r="C94" s="5" t="s">
        <v>22</v>
      </c>
      <c r="G94" s="6">
        <v>0</v>
      </c>
      <c r="I94" s="24">
        <f t="shared" si="16"/>
        <v>0</v>
      </c>
      <c r="W94" s="25">
        <f>SUM(K94:V94)</f>
        <v>0</v>
      </c>
    </row>
    <row r="95" spans="1:23" s="2" customFormat="1" x14ac:dyDescent="0.25">
      <c r="C95" s="2" t="s">
        <v>23</v>
      </c>
      <c r="G95" s="27">
        <f>SUM(G90:G94)</f>
        <v>0</v>
      </c>
      <c r="H95" s="28"/>
      <c r="I95" s="29">
        <f>SUM(I90:I94)</f>
        <v>0</v>
      </c>
      <c r="J95" s="10"/>
      <c r="K95" s="30">
        <f>SUM(K90:K94)</f>
        <v>0</v>
      </c>
      <c r="L95" s="30">
        <f t="shared" ref="L95:V95" si="19">SUM(L90:L94)</f>
        <v>0</v>
      </c>
      <c r="M95" s="30">
        <f t="shared" si="19"/>
        <v>0</v>
      </c>
      <c r="N95" s="30">
        <f t="shared" si="19"/>
        <v>0</v>
      </c>
      <c r="O95" s="30">
        <f t="shared" si="19"/>
        <v>0</v>
      </c>
      <c r="P95" s="30">
        <f t="shared" si="19"/>
        <v>0</v>
      </c>
      <c r="Q95" s="30">
        <f t="shared" si="19"/>
        <v>0</v>
      </c>
      <c r="R95" s="30">
        <f t="shared" si="19"/>
        <v>0</v>
      </c>
      <c r="S95" s="30">
        <f t="shared" si="19"/>
        <v>0</v>
      </c>
      <c r="T95" s="30">
        <f t="shared" si="19"/>
        <v>0</v>
      </c>
      <c r="U95" s="30">
        <f t="shared" si="19"/>
        <v>0</v>
      </c>
      <c r="V95" s="30">
        <f t="shared" si="19"/>
        <v>0</v>
      </c>
      <c r="W95" s="38">
        <f>SUM(W90:W94)</f>
        <v>0</v>
      </c>
    </row>
    <row r="96" spans="1:23" x14ac:dyDescent="0.25">
      <c r="I96" s="24"/>
      <c r="W96" s="25"/>
    </row>
    <row r="97" spans="1:23" x14ac:dyDescent="0.25">
      <c r="C97" s="2" t="s">
        <v>103</v>
      </c>
      <c r="D97" s="2"/>
      <c r="I97" s="24"/>
      <c r="W97" s="25"/>
    </row>
    <row r="98" spans="1:23" x14ac:dyDescent="0.25">
      <c r="A98" s="5">
        <v>6720</v>
      </c>
      <c r="C98" s="5" t="s">
        <v>104</v>
      </c>
      <c r="G98" s="6">
        <v>0</v>
      </c>
      <c r="I98" s="24">
        <f t="shared" si="16"/>
        <v>0</v>
      </c>
      <c r="W98" s="25">
        <f t="shared" si="17"/>
        <v>0</v>
      </c>
    </row>
    <row r="99" spans="1:23" x14ac:dyDescent="0.25">
      <c r="A99" s="5">
        <v>6790</v>
      </c>
      <c r="C99" s="5" t="s">
        <v>105</v>
      </c>
      <c r="G99" s="6">
        <v>0</v>
      </c>
      <c r="H99" s="4" t="s">
        <v>106</v>
      </c>
      <c r="I99" s="24">
        <f t="shared" si="16"/>
        <v>0</v>
      </c>
      <c r="W99" s="25">
        <f t="shared" si="17"/>
        <v>0</v>
      </c>
    </row>
    <row r="100" spans="1:23" x14ac:dyDescent="0.25">
      <c r="A100" s="5">
        <v>6800</v>
      </c>
      <c r="C100" s="5" t="s">
        <v>107</v>
      </c>
      <c r="G100" s="6">
        <v>0</v>
      </c>
      <c r="I100" s="24">
        <f t="shared" si="16"/>
        <v>0</v>
      </c>
      <c r="W100" s="25">
        <f t="shared" si="17"/>
        <v>0</v>
      </c>
    </row>
    <row r="101" spans="1:23" x14ac:dyDescent="0.25">
      <c r="A101" s="5">
        <v>6820</v>
      </c>
      <c r="C101" s="5" t="s">
        <v>108</v>
      </c>
      <c r="G101" s="6">
        <v>0</v>
      </c>
      <c r="I101" s="24">
        <f t="shared" si="16"/>
        <v>0</v>
      </c>
      <c r="W101" s="25">
        <f t="shared" si="17"/>
        <v>0</v>
      </c>
    </row>
    <row r="102" spans="1:23" x14ac:dyDescent="0.25">
      <c r="A102" s="5">
        <v>6840</v>
      </c>
      <c r="C102" s="5" t="s">
        <v>109</v>
      </c>
      <c r="G102" s="6">
        <v>0</v>
      </c>
      <c r="I102" s="24">
        <f t="shared" si="16"/>
        <v>0</v>
      </c>
      <c r="W102" s="25">
        <f t="shared" si="17"/>
        <v>0</v>
      </c>
    </row>
    <row r="103" spans="1:23" x14ac:dyDescent="0.25">
      <c r="A103" s="5">
        <v>6860</v>
      </c>
      <c r="C103" s="5" t="s">
        <v>110</v>
      </c>
      <c r="G103" s="6">
        <v>0</v>
      </c>
      <c r="I103" s="24">
        <f t="shared" si="16"/>
        <v>0</v>
      </c>
      <c r="W103" s="25">
        <f t="shared" si="17"/>
        <v>0</v>
      </c>
    </row>
    <row r="104" spans="1:23" x14ac:dyDescent="0.25">
      <c r="A104" s="5">
        <v>6890</v>
      </c>
      <c r="C104" s="5" t="s">
        <v>111</v>
      </c>
      <c r="G104" s="6">
        <v>0</v>
      </c>
      <c r="I104" s="24">
        <f t="shared" si="16"/>
        <v>0</v>
      </c>
      <c r="W104" s="25">
        <f t="shared" si="17"/>
        <v>0</v>
      </c>
    </row>
    <row r="105" spans="1:23" x14ac:dyDescent="0.25">
      <c r="A105" s="5">
        <v>6900</v>
      </c>
      <c r="C105" s="5" t="s">
        <v>112</v>
      </c>
      <c r="G105" s="6">
        <v>0</v>
      </c>
      <c r="I105" s="24">
        <f t="shared" si="16"/>
        <v>0</v>
      </c>
      <c r="W105" s="25">
        <f t="shared" si="17"/>
        <v>0</v>
      </c>
    </row>
    <row r="106" spans="1:23" x14ac:dyDescent="0.25">
      <c r="A106" s="5">
        <v>6940</v>
      </c>
      <c r="C106" s="5" t="s">
        <v>113</v>
      </c>
      <c r="G106" s="6">
        <v>0</v>
      </c>
      <c r="I106" s="24">
        <f t="shared" si="16"/>
        <v>0</v>
      </c>
      <c r="W106" s="25">
        <f t="shared" si="17"/>
        <v>0</v>
      </c>
    </row>
    <row r="107" spans="1:23" x14ac:dyDescent="0.25">
      <c r="A107" s="5">
        <v>7100</v>
      </c>
      <c r="C107" s="5" t="s">
        <v>114</v>
      </c>
      <c r="G107" s="6">
        <v>0</v>
      </c>
      <c r="I107" s="24">
        <f t="shared" si="16"/>
        <v>0</v>
      </c>
      <c r="W107" s="25">
        <f t="shared" si="17"/>
        <v>0</v>
      </c>
    </row>
    <row r="108" spans="1:23" x14ac:dyDescent="0.25">
      <c r="A108" s="5">
        <v>7130</v>
      </c>
      <c r="C108" s="5" t="s">
        <v>115</v>
      </c>
      <c r="G108" s="6">
        <v>0</v>
      </c>
      <c r="I108" s="24">
        <f t="shared" si="16"/>
        <v>0</v>
      </c>
      <c r="W108" s="25">
        <f t="shared" si="17"/>
        <v>0</v>
      </c>
    </row>
    <row r="109" spans="1:23" x14ac:dyDescent="0.25">
      <c r="A109" s="5">
        <v>7140</v>
      </c>
      <c r="C109" s="5" t="s">
        <v>116</v>
      </c>
      <c r="G109" s="6">
        <v>0</v>
      </c>
      <c r="I109" s="24">
        <f t="shared" si="16"/>
        <v>0</v>
      </c>
      <c r="W109" s="25">
        <f t="shared" si="17"/>
        <v>0</v>
      </c>
    </row>
    <row r="110" spans="1:23" x14ac:dyDescent="0.25">
      <c r="A110" s="5">
        <v>7150</v>
      </c>
      <c r="C110" s="5" t="s">
        <v>117</v>
      </c>
      <c r="G110" s="6">
        <v>0</v>
      </c>
      <c r="I110" s="24">
        <f t="shared" si="16"/>
        <v>0</v>
      </c>
      <c r="W110" s="25">
        <f t="shared" si="17"/>
        <v>0</v>
      </c>
    </row>
    <row r="111" spans="1:23" x14ac:dyDescent="0.25">
      <c r="A111" s="5">
        <v>7160</v>
      </c>
      <c r="C111" s="5" t="s">
        <v>118</v>
      </c>
      <c r="G111" s="6">
        <v>0</v>
      </c>
      <c r="I111" s="24">
        <f t="shared" si="16"/>
        <v>0</v>
      </c>
      <c r="W111" s="25">
        <f t="shared" si="17"/>
        <v>0</v>
      </c>
    </row>
    <row r="112" spans="1:23" x14ac:dyDescent="0.25">
      <c r="A112" s="5">
        <v>7300</v>
      </c>
      <c r="C112" s="5" t="s">
        <v>119</v>
      </c>
      <c r="G112" s="6">
        <v>0</v>
      </c>
      <c r="I112" s="24">
        <f t="shared" si="16"/>
        <v>0</v>
      </c>
      <c r="W112" s="25">
        <f t="shared" si="17"/>
        <v>0</v>
      </c>
    </row>
    <row r="113" spans="1:23" x14ac:dyDescent="0.25">
      <c r="A113" s="5">
        <v>7320</v>
      </c>
      <c r="C113" s="5" t="s">
        <v>120</v>
      </c>
      <c r="G113" s="6">
        <v>0</v>
      </c>
      <c r="I113" s="24">
        <f t="shared" si="16"/>
        <v>0</v>
      </c>
      <c r="W113" s="25">
        <f t="shared" si="17"/>
        <v>0</v>
      </c>
    </row>
    <row r="114" spans="1:23" x14ac:dyDescent="0.25">
      <c r="A114" s="5">
        <v>7400</v>
      </c>
      <c r="C114" s="5" t="s">
        <v>121</v>
      </c>
      <c r="G114" s="6">
        <v>0</v>
      </c>
      <c r="I114" s="24">
        <f t="shared" si="16"/>
        <v>0</v>
      </c>
      <c r="W114" s="25">
        <f t="shared" si="17"/>
        <v>0</v>
      </c>
    </row>
    <row r="115" spans="1:23" x14ac:dyDescent="0.25">
      <c r="A115" s="5">
        <v>7411</v>
      </c>
      <c r="C115" s="5" t="s">
        <v>122</v>
      </c>
      <c r="G115" s="6">
        <v>0</v>
      </c>
      <c r="I115" s="24">
        <f t="shared" si="16"/>
        <v>0</v>
      </c>
      <c r="W115" s="25">
        <f t="shared" si="17"/>
        <v>0</v>
      </c>
    </row>
    <row r="116" spans="1:23" x14ac:dyDescent="0.25">
      <c r="A116" s="5">
        <v>7420</v>
      </c>
      <c r="C116" s="5" t="s">
        <v>123</v>
      </c>
      <c r="G116" s="6">
        <v>0</v>
      </c>
      <c r="I116" s="24">
        <f t="shared" si="16"/>
        <v>0</v>
      </c>
      <c r="W116" s="25">
        <f t="shared" si="17"/>
        <v>0</v>
      </c>
    </row>
    <row r="117" spans="1:23" x14ac:dyDescent="0.25">
      <c r="A117" s="5">
        <v>7430</v>
      </c>
      <c r="C117" s="5" t="s">
        <v>124</v>
      </c>
      <c r="G117" s="6">
        <v>0</v>
      </c>
      <c r="I117" s="24">
        <f t="shared" si="16"/>
        <v>0</v>
      </c>
      <c r="W117" s="25">
        <f t="shared" ref="W117:W120" si="20">SUM(K117:V117)</f>
        <v>0</v>
      </c>
    </row>
    <row r="118" spans="1:23" x14ac:dyDescent="0.25">
      <c r="A118" s="5">
        <v>7500</v>
      </c>
      <c r="C118" s="5" t="s">
        <v>125</v>
      </c>
      <c r="G118" s="6">
        <v>0</v>
      </c>
      <c r="I118" s="24">
        <f t="shared" si="16"/>
        <v>0</v>
      </c>
      <c r="W118" s="25">
        <f t="shared" si="20"/>
        <v>0</v>
      </c>
    </row>
    <row r="119" spans="1:23" x14ac:dyDescent="0.25">
      <c r="A119" s="5">
        <v>7790</v>
      </c>
      <c r="C119" s="5" t="s">
        <v>126</v>
      </c>
      <c r="G119" s="6">
        <v>0</v>
      </c>
      <c r="I119" s="24">
        <f t="shared" si="16"/>
        <v>0</v>
      </c>
      <c r="W119" s="25">
        <f t="shared" si="20"/>
        <v>0</v>
      </c>
    </row>
    <row r="120" spans="1:23" x14ac:dyDescent="0.25">
      <c r="A120" s="5">
        <v>7830</v>
      </c>
      <c r="C120" s="5" t="s">
        <v>127</v>
      </c>
      <c r="G120" s="6">
        <v>0</v>
      </c>
      <c r="I120" s="24">
        <f t="shared" si="16"/>
        <v>0</v>
      </c>
      <c r="W120" s="25">
        <f t="shared" si="20"/>
        <v>0</v>
      </c>
    </row>
    <row r="121" spans="1:23" s="2" customFormat="1" x14ac:dyDescent="0.25">
      <c r="C121" s="2" t="s">
        <v>128</v>
      </c>
      <c r="G121" s="27">
        <f>SUM(G98:G120)</f>
        <v>0</v>
      </c>
      <c r="H121" s="31"/>
      <c r="I121" s="29">
        <f>SUM(I98:I120)</f>
        <v>0</v>
      </c>
      <c r="J121" s="10"/>
      <c r="K121" s="30">
        <f>SUM(K98:K120)</f>
        <v>0</v>
      </c>
      <c r="L121" s="30">
        <f t="shared" ref="L121:W121" si="21">SUM(L98:L120)</f>
        <v>0</v>
      </c>
      <c r="M121" s="30">
        <f t="shared" si="21"/>
        <v>0</v>
      </c>
      <c r="N121" s="30">
        <f t="shared" si="21"/>
        <v>0</v>
      </c>
      <c r="O121" s="30">
        <f t="shared" si="21"/>
        <v>0</v>
      </c>
      <c r="P121" s="30">
        <f t="shared" si="21"/>
        <v>0</v>
      </c>
      <c r="Q121" s="30">
        <f t="shared" si="21"/>
        <v>0</v>
      </c>
      <c r="R121" s="30">
        <f t="shared" si="21"/>
        <v>0</v>
      </c>
      <c r="S121" s="30">
        <f t="shared" si="21"/>
        <v>0</v>
      </c>
      <c r="T121" s="30">
        <f t="shared" si="21"/>
        <v>0</v>
      </c>
      <c r="U121" s="30">
        <f t="shared" si="21"/>
        <v>0</v>
      </c>
      <c r="V121" s="30">
        <f t="shared" si="21"/>
        <v>0</v>
      </c>
      <c r="W121" s="30">
        <f t="shared" si="21"/>
        <v>0</v>
      </c>
    </row>
    <row r="122" spans="1:23" s="2" customFormat="1" ht="7.5" customHeight="1" x14ac:dyDescent="0.25">
      <c r="G122" s="31"/>
      <c r="H122" s="28"/>
      <c r="I122" s="37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25"/>
    </row>
    <row r="123" spans="1:23" s="2" customFormat="1" ht="16.5" thickBot="1" x14ac:dyDescent="0.3">
      <c r="C123" s="42" t="s">
        <v>129</v>
      </c>
      <c r="D123" s="42"/>
      <c r="E123" s="42"/>
      <c r="F123" s="42"/>
      <c r="G123" s="35">
        <f>G53+G76+G87+G95+G121</f>
        <v>0</v>
      </c>
      <c r="H123" s="31"/>
      <c r="I123" s="36">
        <f>W123</f>
        <v>0</v>
      </c>
      <c r="J123" s="35"/>
      <c r="K123" s="35">
        <f>K53+K76+K87+K95+K121</f>
        <v>0</v>
      </c>
      <c r="L123" s="35">
        <f t="shared" ref="L123:V123" si="22">L53+L76+L87+L95+L121</f>
        <v>0</v>
      </c>
      <c r="M123" s="35">
        <f t="shared" si="22"/>
        <v>0</v>
      </c>
      <c r="N123" s="35">
        <f t="shared" si="22"/>
        <v>0</v>
      </c>
      <c r="O123" s="35">
        <f t="shared" si="22"/>
        <v>0</v>
      </c>
      <c r="P123" s="35">
        <f t="shared" si="22"/>
        <v>0</v>
      </c>
      <c r="Q123" s="35">
        <f t="shared" si="22"/>
        <v>0</v>
      </c>
      <c r="R123" s="35">
        <f t="shared" si="22"/>
        <v>0</v>
      </c>
      <c r="S123" s="35">
        <f t="shared" si="22"/>
        <v>0</v>
      </c>
      <c r="T123" s="35">
        <f t="shared" si="22"/>
        <v>0</v>
      </c>
      <c r="U123" s="35">
        <f t="shared" si="22"/>
        <v>0</v>
      </c>
      <c r="V123" s="35">
        <f t="shared" si="22"/>
        <v>0</v>
      </c>
      <c r="W123" s="36">
        <f>W53+W76+W87+W95+W121</f>
        <v>0</v>
      </c>
    </row>
    <row r="124" spans="1:23" s="2" customFormat="1" x14ac:dyDescent="0.25">
      <c r="G124" s="31"/>
      <c r="H124" s="28"/>
      <c r="I124" s="37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25"/>
    </row>
    <row r="125" spans="1:23" s="2" customFormat="1" ht="16.5" thickBot="1" x14ac:dyDescent="0.3">
      <c r="C125" s="42" t="s">
        <v>130</v>
      </c>
      <c r="D125" s="42"/>
      <c r="E125" s="42"/>
      <c r="F125" s="42"/>
      <c r="G125" s="35">
        <f>G38-G123</f>
        <v>0</v>
      </c>
      <c r="H125" s="28"/>
      <c r="I125" s="36">
        <f>W125</f>
        <v>0</v>
      </c>
      <c r="J125" s="36"/>
      <c r="K125" s="36">
        <f t="shared" ref="K125:W125" si="23">K38-K123</f>
        <v>0</v>
      </c>
      <c r="L125" s="36">
        <f t="shared" si="23"/>
        <v>0</v>
      </c>
      <c r="M125" s="36">
        <f t="shared" si="23"/>
        <v>0</v>
      </c>
      <c r="N125" s="36">
        <f t="shared" si="23"/>
        <v>0</v>
      </c>
      <c r="O125" s="36">
        <f t="shared" si="23"/>
        <v>0</v>
      </c>
      <c r="P125" s="36">
        <f t="shared" si="23"/>
        <v>0</v>
      </c>
      <c r="Q125" s="36">
        <f t="shared" si="23"/>
        <v>0</v>
      </c>
      <c r="R125" s="36">
        <f t="shared" si="23"/>
        <v>0</v>
      </c>
      <c r="S125" s="36">
        <f t="shared" si="23"/>
        <v>0</v>
      </c>
      <c r="T125" s="36">
        <f t="shared" si="23"/>
        <v>0</v>
      </c>
      <c r="U125" s="36">
        <f t="shared" si="23"/>
        <v>0</v>
      </c>
      <c r="V125" s="36">
        <f t="shared" si="23"/>
        <v>0</v>
      </c>
      <c r="W125" s="36">
        <f t="shared" si="23"/>
        <v>0</v>
      </c>
    </row>
    <row r="126" spans="1:23" s="2" customFormat="1" x14ac:dyDescent="0.25">
      <c r="G126" s="31"/>
      <c r="H126" s="28"/>
      <c r="I126" s="37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20"/>
    </row>
    <row r="127" spans="1:23" s="2" customFormat="1" x14ac:dyDescent="0.25">
      <c r="C127" s="2" t="s">
        <v>131</v>
      </c>
      <c r="G127" s="31"/>
      <c r="H127" s="28"/>
      <c r="I127" s="37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20"/>
    </row>
    <row r="128" spans="1:23" x14ac:dyDescent="0.25">
      <c r="A128" s="5">
        <v>8050</v>
      </c>
      <c r="C128" s="5" t="s">
        <v>132</v>
      </c>
      <c r="I128" s="24">
        <f>W128</f>
        <v>0</v>
      </c>
      <c r="W128" s="25">
        <f>SUM(K128:V128)</f>
        <v>0</v>
      </c>
    </row>
    <row r="129" spans="1:23" x14ac:dyDescent="0.25">
      <c r="A129" s="5">
        <v>8059</v>
      </c>
      <c r="C129" s="5" t="s">
        <v>133</v>
      </c>
      <c r="I129" s="24">
        <f>W129</f>
        <v>0</v>
      </c>
      <c r="W129" s="25">
        <f>SUM(K129:V129)</f>
        <v>0</v>
      </c>
    </row>
    <row r="130" spans="1:23" x14ac:dyDescent="0.25">
      <c r="A130" s="5">
        <v>8060</v>
      </c>
      <c r="C130" s="5" t="s">
        <v>134</v>
      </c>
      <c r="I130" s="24">
        <f>W130</f>
        <v>0</v>
      </c>
      <c r="W130" s="25">
        <f>SUM(K130:V130)</f>
        <v>0</v>
      </c>
    </row>
    <row r="131" spans="1:23" s="2" customFormat="1" x14ac:dyDescent="0.25">
      <c r="C131" s="2" t="s">
        <v>135</v>
      </c>
      <c r="G131" s="27">
        <f>SUM(G128:G130)</f>
        <v>0</v>
      </c>
      <c r="H131" s="28"/>
      <c r="I131" s="29">
        <f>SUM(I128:I130)</f>
        <v>0</v>
      </c>
      <c r="J131" s="43"/>
      <c r="K131" s="30">
        <f>SUM(K128:K130)</f>
        <v>0</v>
      </c>
      <c r="L131" s="30">
        <f>SUM(L128:L130)</f>
        <v>0</v>
      </c>
      <c r="M131" s="30">
        <f t="shared" ref="M131:V131" si="24">SUM(M128:M130)</f>
        <v>0</v>
      </c>
      <c r="N131" s="30">
        <f t="shared" si="24"/>
        <v>0</v>
      </c>
      <c r="O131" s="30">
        <f t="shared" si="24"/>
        <v>0</v>
      </c>
      <c r="P131" s="30">
        <f t="shared" si="24"/>
        <v>0</v>
      </c>
      <c r="Q131" s="30">
        <f t="shared" si="24"/>
        <v>0</v>
      </c>
      <c r="R131" s="30">
        <f t="shared" si="24"/>
        <v>0</v>
      </c>
      <c r="S131" s="30">
        <f t="shared" si="24"/>
        <v>0</v>
      </c>
      <c r="T131" s="30">
        <f t="shared" si="24"/>
        <v>0</v>
      </c>
      <c r="U131" s="30">
        <f t="shared" si="24"/>
        <v>0</v>
      </c>
      <c r="V131" s="30">
        <f t="shared" si="24"/>
        <v>0</v>
      </c>
      <c r="W131" s="29">
        <f>SUM(W128:W130)</f>
        <v>0</v>
      </c>
    </row>
    <row r="132" spans="1:23" x14ac:dyDescent="0.25">
      <c r="A132" s="5">
        <v>8150</v>
      </c>
      <c r="C132" s="5" t="s">
        <v>136</v>
      </c>
      <c r="I132" s="24">
        <f>W132</f>
        <v>0</v>
      </c>
      <c r="W132" s="25">
        <f>SUM(K132:V132)</f>
        <v>0</v>
      </c>
    </row>
    <row r="133" spans="1:23" x14ac:dyDescent="0.25">
      <c r="A133" s="5">
        <v>8159</v>
      </c>
      <c r="C133" s="5" t="s">
        <v>137</v>
      </c>
      <c r="G133" s="6">
        <v>0</v>
      </c>
      <c r="I133" s="24">
        <f>W133</f>
        <v>0</v>
      </c>
      <c r="W133" s="25">
        <f>SUM(K133:V133)</f>
        <v>0</v>
      </c>
    </row>
    <row r="134" spans="1:23" x14ac:dyDescent="0.25">
      <c r="A134" s="5">
        <v>8179</v>
      </c>
      <c r="C134" s="5" t="s">
        <v>138</v>
      </c>
      <c r="G134" s="6">
        <v>0</v>
      </c>
      <c r="I134" s="24">
        <f>W134</f>
        <v>0</v>
      </c>
      <c r="W134" s="25">
        <f>SUM(K134:V134)</f>
        <v>0</v>
      </c>
    </row>
    <row r="135" spans="1:23" s="2" customFormat="1" x14ac:dyDescent="0.25">
      <c r="C135" s="2" t="s">
        <v>139</v>
      </c>
      <c r="G135" s="27">
        <f>SUM(G132:G134)</f>
        <v>0</v>
      </c>
      <c r="H135" s="28"/>
      <c r="I135" s="29">
        <f>W135</f>
        <v>0</v>
      </c>
      <c r="J135" s="10"/>
      <c r="K135" s="30">
        <f>SUM(K132:K134)</f>
        <v>0</v>
      </c>
      <c r="L135" s="44">
        <f t="shared" ref="L135:V135" si="25">SUM(L132:L134)</f>
        <v>0</v>
      </c>
      <c r="M135" s="44">
        <f t="shared" si="25"/>
        <v>0</v>
      </c>
      <c r="N135" s="44">
        <f t="shared" si="25"/>
        <v>0</v>
      </c>
      <c r="O135" s="44">
        <f t="shared" si="25"/>
        <v>0</v>
      </c>
      <c r="P135" s="44">
        <f t="shared" si="25"/>
        <v>0</v>
      </c>
      <c r="Q135" s="44">
        <f t="shared" si="25"/>
        <v>0</v>
      </c>
      <c r="R135" s="44">
        <f t="shared" si="25"/>
        <v>0</v>
      </c>
      <c r="S135" s="44">
        <f t="shared" si="25"/>
        <v>0</v>
      </c>
      <c r="T135" s="44">
        <f t="shared" si="25"/>
        <v>0</v>
      </c>
      <c r="U135" s="44">
        <f t="shared" si="25"/>
        <v>0</v>
      </c>
      <c r="V135" s="44">
        <f t="shared" si="25"/>
        <v>0</v>
      </c>
      <c r="W135" s="45">
        <f>SUM(W132:W134)</f>
        <v>0</v>
      </c>
    </row>
    <row r="136" spans="1:23" x14ac:dyDescent="0.25">
      <c r="C136" s="46" t="s">
        <v>140</v>
      </c>
      <c r="D136" s="47"/>
      <c r="E136" s="47"/>
      <c r="F136" s="47"/>
      <c r="G136" s="27">
        <f>G131+G135</f>
        <v>0</v>
      </c>
      <c r="I136" s="29">
        <f>I131+I135</f>
        <v>0</v>
      </c>
      <c r="J136" s="29"/>
      <c r="K136" s="29">
        <f t="shared" ref="K136:V136" si="26">K131+K135</f>
        <v>0</v>
      </c>
      <c r="L136" s="29">
        <f t="shared" si="26"/>
        <v>0</v>
      </c>
      <c r="M136" s="29">
        <f t="shared" si="26"/>
        <v>0</v>
      </c>
      <c r="N136" s="29">
        <f t="shared" si="26"/>
        <v>0</v>
      </c>
      <c r="O136" s="29">
        <f t="shared" si="26"/>
        <v>0</v>
      </c>
      <c r="P136" s="29">
        <f t="shared" si="26"/>
        <v>0</v>
      </c>
      <c r="Q136" s="29">
        <f t="shared" si="26"/>
        <v>0</v>
      </c>
      <c r="R136" s="29">
        <f t="shared" si="26"/>
        <v>0</v>
      </c>
      <c r="S136" s="29">
        <f t="shared" si="26"/>
        <v>0</v>
      </c>
      <c r="T136" s="29">
        <f t="shared" si="26"/>
        <v>0</v>
      </c>
      <c r="U136" s="29">
        <f t="shared" si="26"/>
        <v>0</v>
      </c>
      <c r="V136" s="29">
        <f t="shared" si="26"/>
        <v>0</v>
      </c>
      <c r="W136" s="27">
        <f>W131+W135</f>
        <v>0</v>
      </c>
    </row>
    <row r="137" spans="1:23" x14ac:dyDescent="0.25">
      <c r="G137" s="31"/>
      <c r="I137" s="24"/>
      <c r="W137" s="25"/>
    </row>
    <row r="138" spans="1:23" s="2" customFormat="1" ht="16.5" thickBot="1" x14ac:dyDescent="0.3">
      <c r="C138" s="42" t="s">
        <v>141</v>
      </c>
      <c r="D138" s="42"/>
      <c r="E138" s="42"/>
      <c r="F138" s="42"/>
      <c r="G138" s="35">
        <f>G125-G136</f>
        <v>0</v>
      </c>
      <c r="H138" s="28"/>
      <c r="I138" s="36">
        <f>I125-I136</f>
        <v>0</v>
      </c>
      <c r="J138" s="48"/>
      <c r="K138" s="36">
        <f t="shared" ref="K138:V138" si="27">K125-K136</f>
        <v>0</v>
      </c>
      <c r="L138" s="36">
        <f t="shared" si="27"/>
        <v>0</v>
      </c>
      <c r="M138" s="36">
        <f t="shared" si="27"/>
        <v>0</v>
      </c>
      <c r="N138" s="36">
        <f t="shared" si="27"/>
        <v>0</v>
      </c>
      <c r="O138" s="36">
        <f t="shared" si="27"/>
        <v>0</v>
      </c>
      <c r="P138" s="36">
        <f t="shared" si="27"/>
        <v>0</v>
      </c>
      <c r="Q138" s="36">
        <f t="shared" si="27"/>
        <v>0</v>
      </c>
      <c r="R138" s="36">
        <f t="shared" si="27"/>
        <v>0</v>
      </c>
      <c r="S138" s="36">
        <f t="shared" si="27"/>
        <v>0</v>
      </c>
      <c r="T138" s="36">
        <f t="shared" si="27"/>
        <v>0</v>
      </c>
      <c r="U138" s="36">
        <f t="shared" si="27"/>
        <v>0</v>
      </c>
      <c r="V138" s="36">
        <f t="shared" si="27"/>
        <v>0</v>
      </c>
      <c r="W138" s="35">
        <f>W125-W136</f>
        <v>0</v>
      </c>
    </row>
  </sheetData>
  <sheetProtection selectLockedCells="1"/>
  <pageMargins left="0.27" right="0.28999999999999998" top="0.32" bottom="0.47" header="0.31496062992125984" footer="0.31496062992125984"/>
  <pageSetup paperSize="9" scale="74" fitToHeight="2" orientation="portrait" r:id="rId1"/>
  <rowBreaks count="1" manualBreakCount="1">
    <brk id="7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1C1F0B56C4264EB194DD8CB6DF89E7" ma:contentTypeVersion="13" ma:contentTypeDescription="Opprett et nytt dokument." ma:contentTypeScope="" ma:versionID="179eff041b26caf59c935270fabeeec9">
  <xsd:schema xmlns:xsd="http://www.w3.org/2001/XMLSchema" xmlns:xs="http://www.w3.org/2001/XMLSchema" xmlns:p="http://schemas.microsoft.com/office/2006/metadata/properties" xmlns:ns2="87e0080e-7b1d-4c08-be6e-3d58156e985a" xmlns:ns3="2437c439-00bc-4286-9ded-3b44bcd22ea8" targetNamespace="http://schemas.microsoft.com/office/2006/metadata/properties" ma:root="true" ma:fieldsID="1236700089cd63a1a87751a025a88df7" ns2:_="" ns3:_="">
    <xsd:import namespace="87e0080e-7b1d-4c08-be6e-3d58156e985a"/>
    <xsd:import namespace="2437c439-00bc-4286-9ded-3b44bcd22ea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e0080e-7b1d-4c08-be6e-3d58156e985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37c439-00bc-4286-9ded-3b44bcd22e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6230F36-ABFF-4D21-8C94-BEBDAEFAA9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358B44-AEB3-4AF8-B697-A35DE050E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e0080e-7b1d-4c08-be6e-3d58156e985a"/>
    <ds:schemaRef ds:uri="2437c439-00bc-4286-9ded-3b44bcd22e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E60ABC1-4A05-4070-AE13-FC5AA4167A4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2</vt:i4>
      </vt:variant>
    </vt:vector>
  </HeadingPairs>
  <TitlesOfParts>
    <vt:vector size="4" baseType="lpstr">
      <vt:lpstr>Sammendrag</vt:lpstr>
      <vt:lpstr>Periodisert</vt:lpstr>
      <vt:lpstr>Periodisert!Utskriftsområde</vt:lpstr>
      <vt:lpstr>Sammendrag!Utskriftsområde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Henriette Bohman Lillebekk</dc:creator>
  <cp:lastModifiedBy>Lise Lilleengen</cp:lastModifiedBy>
  <dcterms:created xsi:type="dcterms:W3CDTF">2020-11-24T11:25:58Z</dcterms:created>
  <dcterms:modified xsi:type="dcterms:W3CDTF">2022-03-07T15:41:07Z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0x010100BD1C1F0B56C4264EB194DD8CB6DF89E7</vt:lpwstr>
  </property>
</Properties>
</file>