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llesand-my.sharepoint.com/personal/ingvild_engesland_birkenes_kommune_no/Documents/Trening privat jobb/Skigruppa/Årsmøte 2025/"/>
    </mc:Choice>
  </mc:AlternateContent>
  <xr:revisionPtr revIDLastSave="0" documentId="8_{3E800C0D-B5F6-4B4F-980C-468C1A32D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sjett 2023" sheetId="2" r:id="rId1"/>
  </sheets>
  <definedNames>
    <definedName name="_xlnm.Print_Area" localSheetId="0">'Budsjett 2023'!$B$1:$K$40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" l="1"/>
  <c r="D36" i="2"/>
  <c r="D20" i="2"/>
  <c r="E34" i="2"/>
  <c r="E28" i="2"/>
  <c r="E30" i="2"/>
  <c r="E14" i="2"/>
  <c r="E25" i="2"/>
  <c r="E33" i="2"/>
  <c r="E31" i="2"/>
  <c r="E18" i="2"/>
  <c r="E15" i="2"/>
  <c r="F36" i="2"/>
  <c r="F20" i="2"/>
  <c r="F37" i="2" s="1"/>
  <c r="K20" i="2"/>
  <c r="K37" i="2" s="1"/>
  <c r="K36" i="2"/>
  <c r="G14" i="2"/>
  <c r="G34" i="2"/>
  <c r="G18" i="2"/>
  <c r="G25" i="2"/>
  <c r="G33" i="2"/>
  <c r="G12" i="2"/>
  <c r="G31" i="2"/>
  <c r="G35" i="2"/>
  <c r="G28" i="2"/>
  <c r="G15" i="2"/>
  <c r="G30" i="2"/>
  <c r="G16" i="2"/>
  <c r="H36" i="2"/>
  <c r="E20" i="2" l="1"/>
  <c r="E36" i="2"/>
  <c r="G20" i="2"/>
  <c r="G36" i="2"/>
  <c r="J36" i="2"/>
  <c r="I20" i="2"/>
  <c r="I36" i="2"/>
  <c r="E37" i="2" l="1"/>
  <c r="G37" i="2"/>
  <c r="I37" i="2"/>
  <c r="I38" i="2" s="1"/>
  <c r="G38" i="2" l="1"/>
  <c r="F38" i="2" s="1"/>
  <c r="J20" i="2"/>
  <c r="E38" i="2" l="1"/>
  <c r="J37" i="2"/>
  <c r="J38" i="2" s="1"/>
  <c r="H20" i="2"/>
  <c r="H37" i="2" l="1"/>
  <c r="H38" i="2" s="1"/>
</calcChain>
</file>

<file path=xl/sharedStrings.xml><?xml version="1.0" encoding="utf-8"?>
<sst xmlns="http://schemas.openxmlformats.org/spreadsheetml/2006/main" count="39" uniqueCount="34">
  <si>
    <t>Inntekter</t>
  </si>
  <si>
    <t>Renteinntekter</t>
  </si>
  <si>
    <t>Sum driftsinntekter</t>
  </si>
  <si>
    <t>Kostnader</t>
  </si>
  <si>
    <t>Sum driftsutgifter</t>
  </si>
  <si>
    <t>Ordinært driftsresultat</t>
  </si>
  <si>
    <t xml:space="preserve">Regnskap </t>
  </si>
  <si>
    <t xml:space="preserve">                         Birkenes IL - skigruppa</t>
  </si>
  <si>
    <t>Salgsinntekt</t>
  </si>
  <si>
    <t>Sponsorinntekter</t>
  </si>
  <si>
    <t>Andre interne salg</t>
  </si>
  <si>
    <t>Treningsavgift</t>
  </si>
  <si>
    <t>Egenandeler</t>
  </si>
  <si>
    <t>Påmelding egne arrangementer</t>
  </si>
  <si>
    <t>Godgjørelse yngre trenere</t>
  </si>
  <si>
    <t>Gaver</t>
  </si>
  <si>
    <t>Lisens, yrkesskadeforsikring</t>
  </si>
  <si>
    <t>Bevertning</t>
  </si>
  <si>
    <t>Reklame og annonser</t>
  </si>
  <si>
    <t xml:space="preserve">Kontingenter, inkl FIS liste </t>
  </si>
  <si>
    <t>Påmelding renn, arrangementer etc</t>
  </si>
  <si>
    <t>Bank og kortgebyr</t>
  </si>
  <si>
    <t>Idrettsutstyr</t>
  </si>
  <si>
    <t>Godtgjørelse vaktmestere hovedlaget</t>
  </si>
  <si>
    <t>Andre tilskudd</t>
  </si>
  <si>
    <t>Tilskudd fra hovedlaget inkl momsref.</t>
  </si>
  <si>
    <t>Bilgodtgjørelse</t>
  </si>
  <si>
    <t>Egenkapital</t>
  </si>
  <si>
    <t>Budsjett</t>
  </si>
  <si>
    <t>Dugnadsinntekter</t>
  </si>
  <si>
    <t>Budsjett 2022</t>
  </si>
  <si>
    <t>Konto</t>
  </si>
  <si>
    <t>Regnskap  2024</t>
  </si>
  <si>
    <t>Sosiale arrangement/Sponsing DK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</si>
</sst>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&quot;kr&quot;\ * #,##0_ ;_ &quot;kr&quot;\ * \-#,##0_ ;_ &quot;kr&quot;\ * &quot;-&quot;_ ;_ @_ "/>
    <numFmt numFmtId="165" formatCode="_ * #,##0.00_ ;_ * \-#,##0.00_ ;_ * &quot;-&quot;??_ ;_ @_ "/>
    <numFmt numFmtId="166" formatCode="_(* #,##0.00_);_(* \(#,##0.00\);_(* &quot;-&quot;??_);_(@_)"/>
    <numFmt numFmtId="167" formatCode="_(* #,##0_);_(* \(#,##0\);_(* &quot;-&quot;??_);_(@_)"/>
    <numFmt numFmtId="168" formatCode="#,##0;[Red]#,##0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5" xfId="0" applyFont="1" applyBorder="1"/>
    <xf numFmtId="0" fontId="3" fillId="0" borderId="4" xfId="0" applyFont="1" applyBorder="1"/>
    <xf numFmtId="0" fontId="4" fillId="0" borderId="0" xfId="0" applyFont="1"/>
    <xf numFmtId="167" fontId="0" fillId="0" borderId="0" xfId="0" applyNumberFormat="1"/>
    <xf numFmtId="0" fontId="3" fillId="0" borderId="0" xfId="0" applyFont="1"/>
    <xf numFmtId="0" fontId="0" fillId="0" borderId="8" xfId="0" applyBorder="1" applyAlignment="1">
      <alignment horizontal="center"/>
    </xf>
    <xf numFmtId="167" fontId="0" fillId="0" borderId="8" xfId="1" applyNumberFormat="1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167" fontId="3" fillId="0" borderId="5" xfId="1" applyNumberFormat="1" applyFont="1" applyBorder="1"/>
    <xf numFmtId="167" fontId="3" fillId="0" borderId="9" xfId="1" applyNumberFormat="1" applyFont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7" fontId="5" fillId="0" borderId="0" xfId="1" applyNumberFormat="1" applyFont="1" applyBorder="1"/>
    <xf numFmtId="167" fontId="3" fillId="0" borderId="0" xfId="1" applyNumberFormat="1" applyFont="1" applyBorder="1"/>
    <xf numFmtId="167" fontId="4" fillId="0" borderId="0" xfId="1" applyNumberFormat="1" applyFont="1" applyBorder="1"/>
    <xf numFmtId="0" fontId="5" fillId="0" borderId="7" xfId="0" applyFont="1" applyBorder="1"/>
    <xf numFmtId="167" fontId="5" fillId="0" borderId="6" xfId="1" applyNumberFormat="1" applyFont="1" applyBorder="1"/>
    <xf numFmtId="167" fontId="5" fillId="0" borderId="6" xfId="2" applyNumberFormat="1" applyFont="1" applyBorder="1"/>
    <xf numFmtId="0" fontId="3" fillId="0" borderId="11" xfId="0" applyFont="1" applyBorder="1"/>
    <xf numFmtId="167" fontId="4" fillId="0" borderId="0" xfId="2" applyNumberFormat="1" applyFont="1" applyBorder="1"/>
    <xf numFmtId="167" fontId="3" fillId="0" borderId="3" xfId="1" applyNumberFormat="1" applyFont="1" applyBorder="1"/>
    <xf numFmtId="0" fontId="6" fillId="0" borderId="0" xfId="0" applyFont="1"/>
    <xf numFmtId="3" fontId="0" fillId="0" borderId="0" xfId="0" applyNumberFormat="1"/>
    <xf numFmtId="0" fontId="4" fillId="0" borderId="0" xfId="0" applyFont="1" applyAlignment="1">
      <alignment horizontal="center"/>
    </xf>
    <xf numFmtId="167" fontId="0" fillId="0" borderId="0" xfId="1" applyNumberFormat="1" applyFont="1"/>
    <xf numFmtId="0" fontId="1" fillId="0" borderId="7" xfId="0" applyFont="1" applyBorder="1"/>
    <xf numFmtId="167" fontId="1" fillId="0" borderId="10" xfId="2" applyNumberFormat="1" applyFont="1" applyBorder="1"/>
    <xf numFmtId="167" fontId="1" fillId="0" borderId="6" xfId="2" applyNumberFormat="1" applyFont="1" applyBorder="1"/>
    <xf numFmtId="14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1" fillId="0" borderId="0" xfId="0" applyFont="1"/>
    <xf numFmtId="165" fontId="0" fillId="0" borderId="0" xfId="0" applyNumberFormat="1"/>
    <xf numFmtId="0" fontId="1" fillId="0" borderId="8" xfId="0" applyFont="1" applyBorder="1"/>
    <xf numFmtId="168" fontId="3" fillId="0" borderId="9" xfId="1" applyNumberFormat="1" applyFont="1" applyBorder="1"/>
    <xf numFmtId="16" fontId="0" fillId="0" borderId="0" xfId="0" applyNumberFormat="1"/>
    <xf numFmtId="168" fontId="0" fillId="0" borderId="0" xfId="0" applyNumberFormat="1"/>
    <xf numFmtId="0" fontId="3" fillId="0" borderId="12" xfId="0" applyFont="1" applyBorder="1" applyAlignment="1">
      <alignment horizontal="center"/>
    </xf>
    <xf numFmtId="164" fontId="0" fillId="0" borderId="0" xfId="0" applyNumberFormat="1"/>
    <xf numFmtId="167" fontId="1" fillId="0" borderId="6" xfId="1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7" fontId="5" fillId="2" borderId="6" xfId="2" applyNumberFormat="1" applyFont="1" applyFill="1" applyBorder="1"/>
    <xf numFmtId="167" fontId="4" fillId="2" borderId="6" xfId="1" applyNumberFormat="1" applyFont="1" applyFill="1" applyBorder="1"/>
    <xf numFmtId="167" fontId="0" fillId="2" borderId="8" xfId="1" applyNumberFormat="1" applyFont="1" applyFill="1" applyBorder="1"/>
    <xf numFmtId="167" fontId="5" fillId="2" borderId="6" xfId="1" applyNumberFormat="1" applyFont="1" applyFill="1" applyBorder="1"/>
    <xf numFmtId="167" fontId="3" fillId="2" borderId="9" xfId="1" applyNumberFormat="1" applyFont="1" applyFill="1" applyBorder="1"/>
    <xf numFmtId="167" fontId="3" fillId="2" borderId="0" xfId="1" applyNumberFormat="1" applyFont="1" applyFill="1" applyBorder="1"/>
    <xf numFmtId="167" fontId="3" fillId="2" borderId="3" xfId="1" applyNumberFormat="1" applyFont="1" applyFill="1" applyBorder="1"/>
    <xf numFmtId="167" fontId="4" fillId="2" borderId="10" xfId="2" applyNumberFormat="1" applyFont="1" applyFill="1" applyBorder="1"/>
    <xf numFmtId="167" fontId="4" fillId="2" borderId="6" xfId="2" applyNumberFormat="1" applyFont="1" applyFill="1" applyBorder="1"/>
    <xf numFmtId="168" fontId="3" fillId="2" borderId="9" xfId="1" applyNumberFormat="1" applyFont="1" applyFill="1" applyBorder="1"/>
    <xf numFmtId="167" fontId="3" fillId="2" borderId="5" xfId="1" applyNumberFormat="1" applyFont="1" applyFill="1" applyBorder="1"/>
    <xf numFmtId="167" fontId="0" fillId="2" borderId="6" xfId="1" applyNumberFormat="1" applyFont="1" applyFill="1" applyBorder="1"/>
    <xf numFmtId="167" fontId="0" fillId="0" borderId="6" xfId="1" applyNumberFormat="1" applyFont="1" applyBorder="1"/>
    <xf numFmtId="0" fontId="5" fillId="0" borderId="1" xfId="0" applyFont="1" applyBorder="1"/>
    <xf numFmtId="167" fontId="5" fillId="2" borderId="2" xfId="1" applyNumberFormat="1" applyFont="1" applyFill="1" applyBorder="1"/>
    <xf numFmtId="167" fontId="5" fillId="0" borderId="2" xfId="1" applyNumberFormat="1" applyFont="1" applyBorder="1"/>
    <xf numFmtId="0" fontId="3" fillId="2" borderId="12" xfId="0" applyFont="1" applyFill="1" applyBorder="1" applyAlignment="1">
      <alignment horizontal="center"/>
    </xf>
    <xf numFmtId="167" fontId="1" fillId="2" borderId="6" xfId="1" applyNumberFormat="1" applyFont="1" applyFill="1" applyBorder="1"/>
    <xf numFmtId="167" fontId="1" fillId="0" borderId="0" xfId="2" applyNumberFormat="1" applyFont="1" applyBorder="1"/>
    <xf numFmtId="167" fontId="1" fillId="2" borderId="10" xfId="2" applyNumberFormat="1" applyFont="1" applyFill="1" applyBorder="1"/>
    <xf numFmtId="167" fontId="1" fillId="2" borderId="6" xfId="2" applyNumberFormat="1" applyFont="1" applyFill="1" applyBorder="1"/>
    <xf numFmtId="166" fontId="3" fillId="0" borderId="5" xfId="1" applyFont="1" applyBorder="1"/>
    <xf numFmtId="0" fontId="1" fillId="0" borderId="6" xfId="0" applyFont="1" applyBorder="1"/>
    <xf numFmtId="0" fontId="5" fillId="0" borderId="6" xfId="0" applyFont="1" applyBorder="1"/>
    <xf numFmtId="0" fontId="5" fillId="0" borderId="2" xfId="0" applyFont="1" applyBorder="1"/>
    <xf numFmtId="0" fontId="1" fillId="0" borderId="10" xfId="0" applyFont="1" applyBorder="1"/>
    <xf numFmtId="43" fontId="3" fillId="0" borderId="5" xfId="0" applyNumberFormat="1" applyFont="1" applyBorder="1"/>
    <xf numFmtId="43" fontId="0" fillId="0" borderId="0" xfId="0" applyNumberFormat="1"/>
  </cellXfs>
  <cellStyles count="3">
    <cellStyle name="Komma" xfId="1" builtinId="3"/>
    <cellStyle name="Normal" xfId="0" builtinId="0"/>
    <cellStyle name="Tusenskill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66675</xdr:rowOff>
    </xdr:from>
    <xdr:to>
      <xdr:col>1</xdr:col>
      <xdr:colOff>615950</xdr:colOff>
      <xdr:row>5</xdr:row>
      <xdr:rowOff>133350</xdr:rowOff>
    </xdr:to>
    <xdr:pic>
      <xdr:nvPicPr>
        <xdr:cNvPr id="2" name="Picture 1" descr="E:\Idrettslaget\Logo\Logo blå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8600"/>
          <a:ext cx="619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190500</xdr:colOff>
      <xdr:row>42</xdr:row>
      <xdr:rowOff>139700</xdr:rowOff>
    </xdr:to>
    <xdr:pic>
      <xdr:nvPicPr>
        <xdr:cNvPr id="7" name="Picture 6" descr="https://www.portalbank.no/2880/system/image/ikon_ELSE.image/ikon_ELSE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956310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190500</xdr:colOff>
      <xdr:row>42</xdr:row>
      <xdr:rowOff>139700</xdr:rowOff>
    </xdr:to>
    <xdr:pic>
      <xdr:nvPicPr>
        <xdr:cNvPr id="8" name="Picture 7" descr="https://www.portalbank.no/2880/system/image/ikon_ELSE.image/ikon_ELSE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972502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190500</xdr:colOff>
      <xdr:row>47</xdr:row>
      <xdr:rowOff>139700</xdr:rowOff>
    </xdr:to>
    <xdr:pic>
      <xdr:nvPicPr>
        <xdr:cNvPr id="16" name="Picture 15" descr="https://www.portalbank.no/2880/system/image/ikon_ELSE.image/ikon_ELSE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123348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190500</xdr:colOff>
      <xdr:row>48</xdr:row>
      <xdr:rowOff>139700</xdr:rowOff>
    </xdr:to>
    <xdr:pic>
      <xdr:nvPicPr>
        <xdr:cNvPr id="18" name="Picture 17" descr="https://www.portalbank.no/2880/system/image/ikon_ELSE.image/ikon_ELSE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1265872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190500</xdr:colOff>
      <xdr:row>48</xdr:row>
      <xdr:rowOff>139700</xdr:rowOff>
    </xdr:to>
    <xdr:pic>
      <xdr:nvPicPr>
        <xdr:cNvPr id="19" name="Picture 18" descr="https://www.portalbank.no/2880/system/image/ikon_ELSE.image/ikon_ELSE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128206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190500</xdr:colOff>
      <xdr:row>48</xdr:row>
      <xdr:rowOff>139700</xdr:rowOff>
    </xdr:to>
    <xdr:pic>
      <xdr:nvPicPr>
        <xdr:cNvPr id="20" name="Picture 19" descr="https://www.portalbank.no/2880/system/image/ikon_ELSE.image/ikon_ELSE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129825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Q985"/>
  <sheetViews>
    <sheetView tabSelected="1" zoomScaleNormal="100" workbookViewId="0">
      <selection activeCell="D38" sqref="D38"/>
    </sheetView>
  </sheetViews>
  <sheetFormatPr baseColWidth="10" defaultColWidth="11.42578125" defaultRowHeight="12.75" x14ac:dyDescent="0.2"/>
  <cols>
    <col min="1" max="1" width="4.140625" customWidth="1"/>
    <col min="2" max="2" width="14.85546875" customWidth="1"/>
    <col min="3" max="3" width="37.42578125" customWidth="1"/>
    <col min="4" max="4" width="18.140625" customWidth="1"/>
    <col min="5" max="5" width="26.5703125" customWidth="1"/>
    <col min="6" max="6" width="15.42578125" customWidth="1"/>
    <col min="7" max="7" width="23.140625" customWidth="1"/>
    <col min="8" max="11" width="14.42578125" customWidth="1"/>
    <col min="12" max="12" width="5" bestFit="1" customWidth="1"/>
    <col min="13" max="13" width="11.42578125" customWidth="1"/>
    <col min="14" max="14" width="16.5703125" customWidth="1"/>
    <col min="16" max="16" width="14.42578125" bestFit="1" customWidth="1"/>
  </cols>
  <sheetData>
    <row r="4" spans="2:14" ht="15.75" x14ac:dyDescent="0.25">
      <c r="B4" s="1" t="s">
        <v>7</v>
      </c>
    </row>
    <row r="6" spans="2:14" x14ac:dyDescent="0.2">
      <c r="C6" s="6" t="s">
        <v>32</v>
      </c>
      <c r="D6" s="6"/>
      <c r="E6" s="6"/>
      <c r="F6" s="6"/>
      <c r="G6" s="6"/>
    </row>
    <row r="7" spans="2:14" ht="15.75" x14ac:dyDescent="0.25">
      <c r="B7" s="1"/>
      <c r="D7" s="43" t="s">
        <v>28</v>
      </c>
      <c r="E7" s="10" t="s">
        <v>6</v>
      </c>
      <c r="F7" s="43" t="s">
        <v>28</v>
      </c>
      <c r="G7" s="10" t="s">
        <v>6</v>
      </c>
      <c r="H7" s="43" t="s">
        <v>28</v>
      </c>
      <c r="I7" s="10" t="s">
        <v>6</v>
      </c>
      <c r="J7" s="43" t="s">
        <v>30</v>
      </c>
      <c r="K7" s="10" t="s">
        <v>6</v>
      </c>
    </row>
    <row r="8" spans="2:14" x14ac:dyDescent="0.2">
      <c r="D8" s="43">
        <v>2025</v>
      </c>
      <c r="E8" s="10">
        <v>2024</v>
      </c>
      <c r="F8" s="43">
        <v>2024</v>
      </c>
      <c r="G8" s="10">
        <v>2023</v>
      </c>
      <c r="H8" s="43">
        <v>2023</v>
      </c>
      <c r="I8" s="10">
        <v>2022</v>
      </c>
      <c r="J8" s="43"/>
      <c r="K8" s="10">
        <v>2021</v>
      </c>
    </row>
    <row r="9" spans="2:14" ht="13.5" thickBot="1" x14ac:dyDescent="0.25">
      <c r="B9" s="2" t="s">
        <v>31</v>
      </c>
      <c r="C9" s="2" t="s">
        <v>0</v>
      </c>
      <c r="D9" s="2"/>
      <c r="E9" s="2"/>
      <c r="F9" s="2"/>
      <c r="G9" s="2"/>
      <c r="H9" s="44"/>
      <c r="I9" s="40"/>
      <c r="J9" s="61"/>
      <c r="K9" s="40"/>
      <c r="N9" s="14"/>
    </row>
    <row r="10" spans="2:14" x14ac:dyDescent="0.2">
      <c r="B10" s="7">
        <v>3000</v>
      </c>
      <c r="C10" s="29" t="s">
        <v>8</v>
      </c>
      <c r="D10" s="67"/>
      <c r="E10" s="67"/>
      <c r="F10" s="67"/>
      <c r="G10" s="67">
        <v>150</v>
      </c>
      <c r="H10" s="45">
        <v>0</v>
      </c>
      <c r="I10" s="21"/>
      <c r="J10" s="45">
        <v>0</v>
      </c>
      <c r="K10" s="21"/>
    </row>
    <row r="11" spans="2:14" x14ac:dyDescent="0.2">
      <c r="B11" s="7">
        <v>3120</v>
      </c>
      <c r="C11" s="29" t="s">
        <v>9</v>
      </c>
      <c r="D11" s="67"/>
      <c r="E11" s="67"/>
      <c r="F11" s="67"/>
      <c r="G11" s="67"/>
      <c r="H11" s="46">
        <v>0</v>
      </c>
      <c r="I11" s="42"/>
      <c r="J11" s="62">
        <v>0</v>
      </c>
      <c r="K11" s="42"/>
    </row>
    <row r="12" spans="2:14" x14ac:dyDescent="0.2">
      <c r="B12" s="7">
        <v>3211</v>
      </c>
      <c r="C12" s="29" t="s">
        <v>10</v>
      </c>
      <c r="D12" s="29"/>
      <c r="E12" s="29"/>
      <c r="F12" s="29">
        <v>2000</v>
      </c>
      <c r="G12" s="29">
        <f>589.5+393+982.5</f>
        <v>1965</v>
      </c>
      <c r="H12" s="47">
        <v>3000</v>
      </c>
      <c r="I12" s="8">
        <v>1388</v>
      </c>
      <c r="J12" s="47">
        <v>10000</v>
      </c>
      <c r="K12" s="8">
        <v>9759</v>
      </c>
    </row>
    <row r="13" spans="2:14" x14ac:dyDescent="0.2">
      <c r="B13" s="7">
        <v>3440</v>
      </c>
      <c r="C13" s="29" t="s">
        <v>24</v>
      </c>
      <c r="D13" s="67"/>
      <c r="E13" s="67"/>
      <c r="F13" s="67">
        <v>2000</v>
      </c>
      <c r="G13" s="67">
        <v>2000</v>
      </c>
      <c r="H13" s="56"/>
      <c r="I13" s="57"/>
      <c r="J13" s="56"/>
      <c r="K13" s="57"/>
    </row>
    <row r="14" spans="2:14" x14ac:dyDescent="0.2">
      <c r="B14" s="7">
        <v>3441</v>
      </c>
      <c r="C14" s="19" t="s">
        <v>25</v>
      </c>
      <c r="D14" s="68">
        <v>80000</v>
      </c>
      <c r="E14" s="68">
        <f>27430+17360+23580+14735</f>
        <v>83105</v>
      </c>
      <c r="F14" s="68">
        <v>80000</v>
      </c>
      <c r="G14" s="68">
        <f>7591.8+73837</f>
        <v>81428.800000000003</v>
      </c>
      <c r="H14" s="48">
        <v>100000</v>
      </c>
      <c r="I14" s="20">
        <v>107520</v>
      </c>
      <c r="J14" s="48">
        <v>90000</v>
      </c>
      <c r="K14" s="20">
        <v>103294</v>
      </c>
    </row>
    <row r="15" spans="2:14" x14ac:dyDescent="0.2">
      <c r="B15" s="7">
        <v>3930</v>
      </c>
      <c r="C15" s="19" t="s">
        <v>11</v>
      </c>
      <c r="D15" s="68">
        <v>7000</v>
      </c>
      <c r="E15" s="68">
        <f>900+2700+300+600+600+600+900+300+300</f>
        <v>7200</v>
      </c>
      <c r="F15" s="68">
        <v>5700</v>
      </c>
      <c r="G15" s="68">
        <f>300+300+300+1200+600+600+1200+300+300+600</f>
        <v>5700</v>
      </c>
      <c r="H15" s="48">
        <v>7000</v>
      </c>
      <c r="I15" s="20">
        <v>5700</v>
      </c>
      <c r="J15" s="48">
        <v>10000</v>
      </c>
      <c r="K15" s="20"/>
    </row>
    <row r="16" spans="2:14" x14ac:dyDescent="0.2">
      <c r="B16" s="7">
        <v>3940</v>
      </c>
      <c r="C16" s="19" t="s">
        <v>12</v>
      </c>
      <c r="D16" s="68"/>
      <c r="E16" s="68"/>
      <c r="F16" s="68">
        <v>4000</v>
      </c>
      <c r="G16" s="68">
        <f>500+1300+1300+800+1300+500+1600+1600+500+500</f>
        <v>9900</v>
      </c>
      <c r="H16" s="48">
        <v>5000</v>
      </c>
      <c r="I16" s="20">
        <v>4350</v>
      </c>
      <c r="J16" s="48">
        <v>10000</v>
      </c>
      <c r="K16" s="20">
        <v>3000</v>
      </c>
      <c r="L16" s="5"/>
    </row>
    <row r="17" spans="2:17" x14ac:dyDescent="0.2">
      <c r="B17" s="7">
        <v>3950</v>
      </c>
      <c r="C17" s="19" t="s">
        <v>13</v>
      </c>
      <c r="D17" s="68"/>
      <c r="E17" s="68"/>
      <c r="F17" s="68"/>
      <c r="G17" s="68"/>
      <c r="H17" s="48"/>
      <c r="I17" s="20"/>
      <c r="J17" s="48">
        <v>2000</v>
      </c>
      <c r="K17" s="20">
        <v>2260</v>
      </c>
      <c r="L17" s="5"/>
    </row>
    <row r="18" spans="2:17" x14ac:dyDescent="0.2">
      <c r="B18" s="7">
        <v>3990</v>
      </c>
      <c r="C18" s="19" t="s">
        <v>29</v>
      </c>
      <c r="D18" s="68">
        <v>28000</v>
      </c>
      <c r="E18" s="68">
        <f>-1680-6000+8000+2000+8964+1000+98.25+21673.73+719.2+340.6-6437.1+150+569.83+100+5000</f>
        <v>34498.509999999995</v>
      </c>
      <c r="F18" s="68">
        <v>30000</v>
      </c>
      <c r="G18" s="68">
        <f>10000+245.62+12482.06-4204.9-681.4+5937+500+5150-1214.4-5000+5000+8000+1500</f>
        <v>37713.979999999996</v>
      </c>
      <c r="H18" s="48">
        <v>20000</v>
      </c>
      <c r="I18" s="20">
        <v>31379</v>
      </c>
      <c r="J18" s="48">
        <v>10000</v>
      </c>
      <c r="K18" s="20">
        <v>8000</v>
      </c>
    </row>
    <row r="19" spans="2:17" ht="13.5" thickBot="1" x14ac:dyDescent="0.25">
      <c r="B19" s="7">
        <v>8040</v>
      </c>
      <c r="C19" s="58" t="s">
        <v>1</v>
      </c>
      <c r="D19" s="69">
        <v>7000</v>
      </c>
      <c r="E19" s="69">
        <v>7564</v>
      </c>
      <c r="F19" s="69">
        <v>1000</v>
      </c>
      <c r="G19" s="69">
        <v>887</v>
      </c>
      <c r="H19" s="59">
        <v>250</v>
      </c>
      <c r="I19" s="60">
        <v>185</v>
      </c>
      <c r="J19" s="59">
        <v>250</v>
      </c>
      <c r="K19" s="60"/>
    </row>
    <row r="20" spans="2:17" ht="13.5" thickBot="1" x14ac:dyDescent="0.25">
      <c r="B20" s="9"/>
      <c r="C20" s="22" t="s">
        <v>2</v>
      </c>
      <c r="D20" s="49">
        <f t="shared" ref="D20:K20" si="0">SUM(D10:D19)</f>
        <v>122000</v>
      </c>
      <c r="E20" s="49">
        <f t="shared" si="0"/>
        <v>132367.51</v>
      </c>
      <c r="F20" s="49">
        <f t="shared" si="0"/>
        <v>124700</v>
      </c>
      <c r="G20" s="49">
        <f t="shared" si="0"/>
        <v>139744.78</v>
      </c>
      <c r="H20" s="49">
        <f t="shared" si="0"/>
        <v>135250</v>
      </c>
      <c r="I20" s="13">
        <f t="shared" si="0"/>
        <v>150522</v>
      </c>
      <c r="J20" s="49">
        <f t="shared" si="0"/>
        <v>132250</v>
      </c>
      <c r="K20" s="13">
        <f t="shared" si="0"/>
        <v>126313</v>
      </c>
      <c r="L20" s="5"/>
      <c r="M20" s="5"/>
      <c r="N20" s="18"/>
      <c r="O20" s="5"/>
    </row>
    <row r="21" spans="2:17" x14ac:dyDescent="0.2">
      <c r="B21" s="9"/>
      <c r="C21" s="6"/>
      <c r="D21" s="6"/>
      <c r="E21" s="6"/>
      <c r="F21" s="6"/>
      <c r="G21" s="6"/>
      <c r="H21" s="50"/>
      <c r="J21" s="50"/>
      <c r="N21" s="18"/>
    </row>
    <row r="22" spans="2:17" x14ac:dyDescent="0.2">
      <c r="B22" s="9"/>
      <c r="C22" s="6"/>
      <c r="D22" s="6"/>
      <c r="E22" s="6"/>
      <c r="F22" s="6"/>
      <c r="G22" s="6"/>
      <c r="H22" s="50"/>
      <c r="I22" s="63"/>
      <c r="J22" s="50"/>
      <c r="K22" s="23"/>
      <c r="N22" s="18"/>
    </row>
    <row r="23" spans="2:17" ht="15" customHeight="1" thickBot="1" x14ac:dyDescent="0.25">
      <c r="B23" s="9"/>
      <c r="C23" s="6" t="s">
        <v>3</v>
      </c>
      <c r="D23" s="6"/>
      <c r="E23" s="6"/>
      <c r="F23" s="6"/>
      <c r="G23" s="6"/>
      <c r="H23" s="51"/>
      <c r="I23" s="24"/>
      <c r="J23" s="51"/>
      <c r="K23" s="24"/>
    </row>
    <row r="24" spans="2:17" ht="15" customHeight="1" x14ac:dyDescent="0.2">
      <c r="B24" s="7">
        <v>5000</v>
      </c>
      <c r="C24" s="36" t="s">
        <v>23</v>
      </c>
      <c r="D24" s="70"/>
      <c r="E24" s="70"/>
      <c r="F24" s="70">
        <v>15000</v>
      </c>
      <c r="G24" s="70"/>
      <c r="H24" s="52">
        <v>20000</v>
      </c>
      <c r="I24" s="31">
        <v>20000</v>
      </c>
      <c r="J24" s="52">
        <v>20000</v>
      </c>
      <c r="K24" s="31">
        <v>20000</v>
      </c>
    </row>
    <row r="25" spans="2:17" x14ac:dyDescent="0.2">
      <c r="B25" s="7">
        <v>5010</v>
      </c>
      <c r="C25" s="36" t="s">
        <v>14</v>
      </c>
      <c r="D25" s="70">
        <v>4000</v>
      </c>
      <c r="E25" s="70">
        <f>2800+2200+600</f>
        <v>5600</v>
      </c>
      <c r="F25" s="70">
        <v>4000</v>
      </c>
      <c r="G25" s="70">
        <f>500+500+500+500</f>
        <v>2000</v>
      </c>
      <c r="H25" s="52">
        <v>4000</v>
      </c>
      <c r="I25" s="30">
        <v>4000</v>
      </c>
      <c r="J25" s="64">
        <v>7000</v>
      </c>
      <c r="K25" s="30">
        <v>7000</v>
      </c>
      <c r="M25" s="4"/>
      <c r="N25" s="16"/>
    </row>
    <row r="26" spans="2:17" x14ac:dyDescent="0.2">
      <c r="B26" s="7">
        <v>5900</v>
      </c>
      <c r="C26" s="29" t="s">
        <v>15</v>
      </c>
      <c r="D26" s="67"/>
      <c r="E26" s="67"/>
      <c r="F26" s="67">
        <v>2000</v>
      </c>
      <c r="G26" s="67">
        <v>2033.8</v>
      </c>
      <c r="H26" s="53">
        <v>3000</v>
      </c>
      <c r="I26" s="31">
        <v>1344</v>
      </c>
      <c r="J26" s="65">
        <v>3000</v>
      </c>
      <c r="K26" s="31">
        <v>2939.65</v>
      </c>
      <c r="M26" s="11"/>
      <c r="N26" s="16"/>
      <c r="O26" s="38"/>
      <c r="Q26" s="16"/>
    </row>
    <row r="27" spans="2:17" x14ac:dyDescent="0.2">
      <c r="B27" s="7">
        <v>5920</v>
      </c>
      <c r="C27" s="29" t="s">
        <v>16</v>
      </c>
      <c r="D27" s="67"/>
      <c r="E27" s="67"/>
      <c r="F27" s="67"/>
      <c r="G27" s="67"/>
      <c r="H27" s="53">
        <v>1000</v>
      </c>
      <c r="I27" s="31"/>
      <c r="J27" s="65">
        <v>5000</v>
      </c>
      <c r="K27" s="31">
        <v>660</v>
      </c>
      <c r="M27" s="4"/>
      <c r="Q27" s="18"/>
    </row>
    <row r="28" spans="2:17" x14ac:dyDescent="0.2">
      <c r="B28" s="7">
        <v>6580</v>
      </c>
      <c r="C28" s="19" t="s">
        <v>22</v>
      </c>
      <c r="D28" s="68">
        <v>5000</v>
      </c>
      <c r="E28" s="68">
        <f>1115+3323+1108+1108+1108-1108-1108-1108-3323</f>
        <v>1115</v>
      </c>
      <c r="F28" s="68">
        <v>10000</v>
      </c>
      <c r="G28" s="68">
        <f>11151.8+1685-1780-1780</f>
        <v>9276.7999999999993</v>
      </c>
      <c r="H28" s="45">
        <v>10000</v>
      </c>
      <c r="I28" s="31">
        <v>20396</v>
      </c>
      <c r="J28" s="45">
        <v>30000</v>
      </c>
      <c r="K28" s="31">
        <v>10177.799999999999</v>
      </c>
      <c r="M28" s="11"/>
      <c r="N28" s="18"/>
      <c r="O28" s="15"/>
    </row>
    <row r="29" spans="2:17" x14ac:dyDescent="0.2">
      <c r="B29" s="7">
        <v>7100</v>
      </c>
      <c r="C29" s="19" t="s">
        <v>26</v>
      </c>
      <c r="D29" s="68"/>
      <c r="E29" s="68"/>
      <c r="F29" s="68"/>
      <c r="G29" s="68"/>
      <c r="H29" s="45">
        <v>3000</v>
      </c>
      <c r="I29" s="21">
        <v>1470</v>
      </c>
      <c r="J29" s="45">
        <v>7000</v>
      </c>
      <c r="K29" s="21">
        <v>6721</v>
      </c>
      <c r="M29" s="11"/>
      <c r="N29" s="18"/>
      <c r="O29" s="15"/>
    </row>
    <row r="30" spans="2:17" x14ac:dyDescent="0.2">
      <c r="B30" s="7">
        <v>7145</v>
      </c>
      <c r="C30" s="29" t="s">
        <v>33</v>
      </c>
      <c r="D30" s="67">
        <v>25000</v>
      </c>
      <c r="E30" s="67">
        <f>900+768.21+1687+916</f>
        <v>4271.21</v>
      </c>
      <c r="F30" s="67">
        <v>30000</v>
      </c>
      <c r="G30" s="67">
        <f>7842.61+7107.31-1235+2465+191+200+38886.08+10714+12474</f>
        <v>78645</v>
      </c>
      <c r="H30" s="53">
        <v>30000</v>
      </c>
      <c r="I30" s="31"/>
      <c r="J30" s="65"/>
      <c r="K30" s="31"/>
      <c r="M30" s="4"/>
      <c r="N30" s="18"/>
      <c r="O30" s="25"/>
    </row>
    <row r="31" spans="2:17" x14ac:dyDescent="0.2">
      <c r="B31" s="7">
        <v>7162</v>
      </c>
      <c r="C31" s="29" t="s">
        <v>17</v>
      </c>
      <c r="D31" s="67">
        <v>7000</v>
      </c>
      <c r="E31" s="67">
        <f>274.1+2062.85+2379.45+1456.84+343.9-294.75-400+240</f>
        <v>6062.3899999999994</v>
      </c>
      <c r="F31" s="67">
        <v>7000</v>
      </c>
      <c r="G31" s="67">
        <f>3877.9+908.19+1879.56</f>
        <v>6665.65</v>
      </c>
      <c r="H31" s="53">
        <v>10000</v>
      </c>
      <c r="I31" s="31">
        <v>10994</v>
      </c>
      <c r="J31" s="65">
        <v>10000</v>
      </c>
      <c r="K31" s="31">
        <v>13572.7</v>
      </c>
      <c r="M31" s="4"/>
      <c r="N31" s="18"/>
      <c r="O31" s="25"/>
    </row>
    <row r="32" spans="2:17" x14ac:dyDescent="0.2">
      <c r="B32" s="7">
        <v>7320</v>
      </c>
      <c r="C32" s="19" t="s">
        <v>18</v>
      </c>
      <c r="D32" s="68"/>
      <c r="E32" s="68"/>
      <c r="F32" s="68">
        <v>1500</v>
      </c>
      <c r="G32" s="68">
        <v>1500</v>
      </c>
      <c r="H32" s="53">
        <v>500</v>
      </c>
      <c r="I32" s="31"/>
      <c r="J32" s="65">
        <v>500</v>
      </c>
      <c r="K32" s="31"/>
      <c r="M32" s="4"/>
      <c r="N32" s="18"/>
      <c r="O32" s="25"/>
    </row>
    <row r="33" spans="2:15" x14ac:dyDescent="0.2">
      <c r="B33" s="7">
        <v>7400</v>
      </c>
      <c r="C33" s="19" t="s">
        <v>19</v>
      </c>
      <c r="D33" s="68">
        <v>10000</v>
      </c>
      <c r="E33" s="68">
        <f>3500+4400</f>
        <v>7900</v>
      </c>
      <c r="F33" s="68">
        <v>10000</v>
      </c>
      <c r="G33" s="68">
        <f>3500+3500+4400</f>
        <v>11400</v>
      </c>
      <c r="H33" s="53">
        <v>10000</v>
      </c>
      <c r="I33" s="31">
        <v>6650</v>
      </c>
      <c r="J33" s="65">
        <v>15000</v>
      </c>
      <c r="K33" s="31">
        <v>15150</v>
      </c>
      <c r="M33" s="4"/>
      <c r="N33" s="18"/>
      <c r="O33" s="25"/>
    </row>
    <row r="34" spans="2:15" x14ac:dyDescent="0.2">
      <c r="B34" s="7">
        <v>7410</v>
      </c>
      <c r="C34" s="19" t="s">
        <v>20</v>
      </c>
      <c r="D34" s="68">
        <v>90000</v>
      </c>
      <c r="E34" s="68">
        <f>1685+5245+3520-1050+1530+130+9400+670+745+4385+455-975-2125+3100+1596+4000+3000+800+450+3870+1928+805+7000+7000+590+3000+530+1030+350+150</f>
        <v>62814</v>
      </c>
      <c r="F34" s="68">
        <v>30000</v>
      </c>
      <c r="G34" s="68">
        <f>3900+670+3840+3000+4216+4233+150+910+630+2405+1010+2245</f>
        <v>27209</v>
      </c>
      <c r="H34" s="53">
        <v>60000</v>
      </c>
      <c r="I34" s="31">
        <v>45825</v>
      </c>
      <c r="J34" s="65">
        <v>50000</v>
      </c>
      <c r="K34" s="31">
        <v>6600</v>
      </c>
      <c r="M34" s="4"/>
      <c r="N34" s="18"/>
      <c r="O34" s="25"/>
    </row>
    <row r="35" spans="2:15" ht="13.5" thickBot="1" x14ac:dyDescent="0.25">
      <c r="B35" s="7">
        <v>7770</v>
      </c>
      <c r="C35" s="19" t="s">
        <v>21</v>
      </c>
      <c r="D35" s="68"/>
      <c r="E35" s="68"/>
      <c r="F35" s="68">
        <v>50</v>
      </c>
      <c r="G35" s="68">
        <f>12+2+12+2+2+2</f>
        <v>32</v>
      </c>
      <c r="H35" s="53">
        <v>200</v>
      </c>
      <c r="I35" s="31">
        <v>98</v>
      </c>
      <c r="J35" s="65">
        <v>500</v>
      </c>
      <c r="K35" s="31">
        <v>124</v>
      </c>
      <c r="M35" s="4"/>
      <c r="N35" s="18"/>
      <c r="O35" s="25"/>
    </row>
    <row r="36" spans="2:15" ht="13.5" thickBot="1" x14ac:dyDescent="0.25">
      <c r="B36" s="9"/>
      <c r="C36" s="22" t="s">
        <v>4</v>
      </c>
      <c r="D36" s="54">
        <f t="shared" ref="D36:K36" si="1">SUM(D24:D35)</f>
        <v>141000</v>
      </c>
      <c r="E36" s="54">
        <f t="shared" si="1"/>
        <v>87762.6</v>
      </c>
      <c r="F36" s="54">
        <f t="shared" si="1"/>
        <v>109550</v>
      </c>
      <c r="G36" s="54">
        <f t="shared" si="1"/>
        <v>138762.25</v>
      </c>
      <c r="H36" s="54">
        <f t="shared" si="1"/>
        <v>151700</v>
      </c>
      <c r="I36" s="37">
        <f t="shared" si="1"/>
        <v>110777</v>
      </c>
      <c r="J36" s="54">
        <f t="shared" si="1"/>
        <v>148000</v>
      </c>
      <c r="K36" s="37">
        <f t="shared" si="1"/>
        <v>82945.149999999994</v>
      </c>
      <c r="L36" s="26"/>
      <c r="M36" s="11"/>
    </row>
    <row r="37" spans="2:15" ht="13.5" thickBot="1" x14ac:dyDescent="0.25">
      <c r="B37" s="9"/>
      <c r="C37" s="3" t="s">
        <v>5</v>
      </c>
      <c r="D37" s="55">
        <f t="shared" ref="D37:K37" si="2">D20-D36</f>
        <v>-19000</v>
      </c>
      <c r="E37" s="55">
        <f t="shared" si="2"/>
        <v>44604.91</v>
      </c>
      <c r="F37" s="55">
        <f t="shared" si="2"/>
        <v>15150</v>
      </c>
      <c r="G37" s="55">
        <f t="shared" si="2"/>
        <v>982.52999999999884</v>
      </c>
      <c r="H37" s="55">
        <f t="shared" si="2"/>
        <v>-16450</v>
      </c>
      <c r="I37" s="12">
        <f t="shared" si="2"/>
        <v>39745</v>
      </c>
      <c r="J37" s="55">
        <f t="shared" si="2"/>
        <v>-15750</v>
      </c>
      <c r="K37" s="12">
        <f t="shared" si="2"/>
        <v>43367.850000000006</v>
      </c>
      <c r="L37" s="26"/>
      <c r="M37" s="6"/>
      <c r="N37" s="39"/>
    </row>
    <row r="38" spans="2:15" ht="15.75" customHeight="1" thickBot="1" x14ac:dyDescent="0.25">
      <c r="B38" s="9"/>
      <c r="C38" s="3" t="s">
        <v>27</v>
      </c>
      <c r="D38" s="2"/>
      <c r="E38" s="71">
        <f>G38+E37</f>
        <v>284023.05</v>
      </c>
      <c r="F38" s="71">
        <f>G38+F37</f>
        <v>254568.13999999998</v>
      </c>
      <c r="G38" s="71">
        <f>I38+G37</f>
        <v>239418.13999999998</v>
      </c>
      <c r="H38" s="55">
        <f>H37+I38</f>
        <v>221985.61</v>
      </c>
      <c r="I38" s="66">
        <f>K38+I37+0.3</f>
        <v>238435.61</v>
      </c>
      <c r="J38" s="55">
        <f>J37+K38</f>
        <v>182940.31</v>
      </c>
      <c r="K38" s="12">
        <v>198690.31</v>
      </c>
      <c r="M38" s="6"/>
      <c r="N38" s="17"/>
    </row>
    <row r="39" spans="2:15" x14ac:dyDescent="0.2">
      <c r="B39" s="27"/>
      <c r="C39" s="6"/>
      <c r="D39" s="6"/>
      <c r="E39" s="6"/>
      <c r="F39" s="6"/>
      <c r="G39" s="6"/>
      <c r="H39" s="18"/>
      <c r="J39" s="18"/>
      <c r="M39" s="6"/>
      <c r="N39" s="17"/>
    </row>
    <row r="40" spans="2:15" x14ac:dyDescent="0.2">
      <c r="B40" s="32"/>
      <c r="H40" s="41"/>
      <c r="J40" s="41"/>
    </row>
    <row r="41" spans="2:15" x14ac:dyDescent="0.2">
      <c r="B41" s="32"/>
      <c r="H41" s="35"/>
      <c r="J41" s="35"/>
    </row>
    <row r="42" spans="2:15" ht="13.5" thickBot="1" x14ac:dyDescent="0.25">
      <c r="B42" s="32"/>
      <c r="F42" s="55"/>
      <c r="H42" s="35"/>
      <c r="J42" s="35"/>
    </row>
    <row r="43" spans="2:15" x14ac:dyDescent="0.2">
      <c r="B43" s="32"/>
      <c r="H43" s="35"/>
      <c r="J43" s="35"/>
    </row>
    <row r="44" spans="2:15" x14ac:dyDescent="0.2">
      <c r="B44" s="32"/>
    </row>
    <row r="45" spans="2:15" x14ac:dyDescent="0.2">
      <c r="B45" s="32"/>
    </row>
    <row r="46" spans="2:15" x14ac:dyDescent="0.2">
      <c r="B46" s="32"/>
    </row>
    <row r="47" spans="2:15" x14ac:dyDescent="0.2">
      <c r="B47" s="32"/>
    </row>
    <row r="48" spans="2:15" ht="12.75" customHeight="1" x14ac:dyDescent="0.2">
      <c r="B48" s="32"/>
      <c r="E48" s="72"/>
    </row>
    <row r="49" spans="2:11" x14ac:dyDescent="0.2">
      <c r="B49" s="32"/>
    </row>
    <row r="50" spans="2:11" x14ac:dyDescent="0.2">
      <c r="B50" s="9"/>
      <c r="E50" s="32"/>
      <c r="F50" s="32"/>
      <c r="G50" s="32"/>
      <c r="I50" s="33"/>
      <c r="K50" s="33"/>
    </row>
    <row r="51" spans="2:11" x14ac:dyDescent="0.2">
      <c r="B51" s="9"/>
      <c r="C51" s="34"/>
      <c r="D51" s="34"/>
      <c r="E51" s="34"/>
      <c r="F51" s="34"/>
      <c r="G51" s="34"/>
      <c r="H51" s="28"/>
      <c r="I51" s="28"/>
      <c r="J51" s="28"/>
      <c r="K51" s="28"/>
    </row>
    <row r="52" spans="2:11" x14ac:dyDescent="0.2">
      <c r="B52" s="9"/>
      <c r="H52" s="28"/>
      <c r="I52" s="28"/>
      <c r="J52" s="28"/>
      <c r="K52" s="28"/>
    </row>
    <row r="53" spans="2:11" x14ac:dyDescent="0.2">
      <c r="B53" s="9"/>
      <c r="E53" s="72"/>
      <c r="H53" s="28"/>
      <c r="I53" s="28"/>
      <c r="J53" s="28"/>
      <c r="K53" s="28"/>
    </row>
    <row r="54" spans="2:11" x14ac:dyDescent="0.2">
      <c r="B54" s="9"/>
      <c r="H54" s="28"/>
      <c r="I54" s="28"/>
      <c r="J54" s="28"/>
      <c r="K54" s="28"/>
    </row>
    <row r="55" spans="2:11" x14ac:dyDescent="0.2">
      <c r="B55" s="9"/>
    </row>
    <row r="56" spans="2:11" x14ac:dyDescent="0.2">
      <c r="B56" s="9"/>
      <c r="H56" s="28"/>
      <c r="I56" s="28"/>
      <c r="J56" s="28"/>
      <c r="K56" s="28"/>
    </row>
    <row r="57" spans="2:11" x14ac:dyDescent="0.2">
      <c r="B57" s="9"/>
      <c r="H57" s="28"/>
      <c r="I57" s="28"/>
      <c r="J57" s="28"/>
      <c r="K57" s="28"/>
    </row>
    <row r="58" spans="2:11" x14ac:dyDescent="0.2">
      <c r="B58" s="9"/>
      <c r="H58" s="28"/>
      <c r="I58" s="28"/>
      <c r="J58" s="28"/>
      <c r="K58" s="28"/>
    </row>
    <row r="59" spans="2:11" x14ac:dyDescent="0.2">
      <c r="B59" s="9"/>
      <c r="H59" s="28"/>
      <c r="I59" s="28"/>
      <c r="J59" s="28"/>
      <c r="K59" s="28"/>
    </row>
    <row r="60" spans="2:11" x14ac:dyDescent="0.2">
      <c r="B60" s="9"/>
      <c r="H60" s="28"/>
      <c r="I60" s="28"/>
      <c r="J60" s="28"/>
      <c r="K60" s="28"/>
    </row>
    <row r="61" spans="2:11" x14ac:dyDescent="0.2">
      <c r="B61" s="9"/>
      <c r="H61" s="28"/>
      <c r="I61" s="28"/>
      <c r="J61" s="28"/>
      <c r="K61" s="28"/>
    </row>
    <row r="62" spans="2:11" x14ac:dyDescent="0.2">
      <c r="B62" s="9"/>
      <c r="H62" s="28"/>
      <c r="I62" s="28"/>
      <c r="J62" s="28"/>
      <c r="K62" s="28"/>
    </row>
    <row r="63" spans="2:11" x14ac:dyDescent="0.2">
      <c r="B63" s="9"/>
      <c r="H63" s="28"/>
      <c r="I63" s="28"/>
      <c r="J63" s="28"/>
      <c r="K63" s="28"/>
    </row>
    <row r="64" spans="2:11" x14ac:dyDescent="0.2">
      <c r="B64" s="9"/>
      <c r="H64" s="28"/>
      <c r="I64" s="28"/>
      <c r="J64" s="28"/>
      <c r="K64" s="28"/>
    </row>
    <row r="65" spans="2:11" x14ac:dyDescent="0.2">
      <c r="B65" s="9"/>
      <c r="H65" s="28"/>
      <c r="I65" s="28"/>
      <c r="J65" s="28"/>
      <c r="K65" s="28"/>
    </row>
    <row r="66" spans="2:11" x14ac:dyDescent="0.2">
      <c r="B66" s="9"/>
      <c r="H66" s="28"/>
      <c r="I66" s="28"/>
      <c r="J66" s="28"/>
      <c r="K66" s="28"/>
    </row>
    <row r="67" spans="2:11" x14ac:dyDescent="0.2">
      <c r="B67" s="9"/>
      <c r="H67" s="28"/>
      <c r="I67" s="28"/>
      <c r="J67" s="28"/>
      <c r="K67" s="28"/>
    </row>
    <row r="68" spans="2:11" x14ac:dyDescent="0.2">
      <c r="B68" s="9"/>
      <c r="H68" s="28"/>
      <c r="I68" s="28"/>
      <c r="J68" s="28"/>
      <c r="K68" s="28"/>
    </row>
    <row r="69" spans="2:11" x14ac:dyDescent="0.2">
      <c r="B69" s="9"/>
      <c r="H69" s="28"/>
      <c r="I69" s="28"/>
      <c r="J69" s="28"/>
      <c r="K69" s="28"/>
    </row>
    <row r="70" spans="2:11" x14ac:dyDescent="0.2">
      <c r="B70" s="9"/>
      <c r="H70" s="28"/>
      <c r="I70" s="28"/>
      <c r="J70" s="28"/>
      <c r="K70" s="28"/>
    </row>
    <row r="71" spans="2:11" x14ac:dyDescent="0.2">
      <c r="B71" s="9"/>
      <c r="H71" s="28"/>
      <c r="I71" s="28"/>
      <c r="J71" s="28"/>
      <c r="K71" s="28"/>
    </row>
    <row r="72" spans="2:11" x14ac:dyDescent="0.2">
      <c r="B72" s="9"/>
      <c r="H72" s="28"/>
      <c r="I72" s="28"/>
      <c r="J72" s="28"/>
      <c r="K72" s="28"/>
    </row>
    <row r="73" spans="2:11" x14ac:dyDescent="0.2">
      <c r="B73" s="9"/>
      <c r="H73" s="28"/>
      <c r="I73" s="28"/>
      <c r="J73" s="28"/>
      <c r="K73" s="28"/>
    </row>
    <row r="74" spans="2:11" x14ac:dyDescent="0.2">
      <c r="B74" s="9"/>
      <c r="H74" s="28"/>
      <c r="I74" s="28"/>
      <c r="J74" s="28"/>
      <c r="K74" s="28"/>
    </row>
    <row r="75" spans="2:11" x14ac:dyDescent="0.2">
      <c r="B75" s="9"/>
      <c r="H75" s="28"/>
      <c r="I75" s="28"/>
      <c r="J75" s="28"/>
      <c r="K75" s="28"/>
    </row>
    <row r="76" spans="2:11" x14ac:dyDescent="0.2">
      <c r="B76" s="9"/>
      <c r="H76" s="28"/>
      <c r="I76" s="28"/>
      <c r="J76" s="28"/>
      <c r="K76" s="28"/>
    </row>
    <row r="77" spans="2:11" x14ac:dyDescent="0.2">
      <c r="B77" s="9"/>
      <c r="H77" s="28"/>
      <c r="I77" s="28"/>
      <c r="J77" s="28"/>
      <c r="K77" s="28"/>
    </row>
    <row r="78" spans="2:11" x14ac:dyDescent="0.2">
      <c r="B78" s="9"/>
      <c r="H78" s="28"/>
      <c r="I78" s="28"/>
      <c r="J78" s="28"/>
      <c r="K78" s="28"/>
    </row>
    <row r="79" spans="2:11" x14ac:dyDescent="0.2">
      <c r="B79" s="9"/>
      <c r="H79" s="28"/>
      <c r="I79" s="28"/>
      <c r="J79" s="28"/>
      <c r="K79" s="28"/>
    </row>
    <row r="80" spans="2:11" x14ac:dyDescent="0.2">
      <c r="B80" s="9"/>
      <c r="H80" s="28"/>
      <c r="I80" s="28"/>
      <c r="J80" s="28"/>
      <c r="K80" s="28"/>
    </row>
    <row r="81" spans="2:11" x14ac:dyDescent="0.2">
      <c r="B81" s="9"/>
      <c r="H81" s="28"/>
      <c r="I81" s="28"/>
      <c r="J81" s="28"/>
      <c r="K81" s="28"/>
    </row>
    <row r="82" spans="2:11" x14ac:dyDescent="0.2">
      <c r="B82" s="9"/>
      <c r="H82" s="28"/>
      <c r="I82" s="28"/>
      <c r="J82" s="28"/>
      <c r="K82" s="28"/>
    </row>
    <row r="83" spans="2:11" x14ac:dyDescent="0.2">
      <c r="B83" s="9"/>
      <c r="H83" s="28"/>
      <c r="I83" s="28"/>
      <c r="J83" s="28"/>
      <c r="K83" s="28"/>
    </row>
    <row r="84" spans="2:11" x14ac:dyDescent="0.2">
      <c r="B84" s="9"/>
      <c r="H84" s="28"/>
      <c r="I84" s="28"/>
      <c r="J84" s="28"/>
      <c r="K84" s="28"/>
    </row>
    <row r="85" spans="2:11" x14ac:dyDescent="0.2">
      <c r="B85" s="9"/>
      <c r="H85" s="28"/>
      <c r="I85" s="28"/>
      <c r="J85" s="28"/>
      <c r="K85" s="28"/>
    </row>
    <row r="86" spans="2:11" x14ac:dyDescent="0.2">
      <c r="B86" s="9"/>
      <c r="H86" s="28"/>
      <c r="I86" s="28"/>
      <c r="J86" s="28"/>
      <c r="K86" s="28"/>
    </row>
    <row r="87" spans="2:11" x14ac:dyDescent="0.2">
      <c r="B87" s="9"/>
      <c r="H87" s="28"/>
      <c r="I87" s="28"/>
      <c r="J87" s="28"/>
      <c r="K87" s="28"/>
    </row>
    <row r="88" spans="2:11" x14ac:dyDescent="0.2">
      <c r="B88" s="9"/>
      <c r="H88" s="28"/>
      <c r="I88" s="28"/>
      <c r="J88" s="28"/>
      <c r="K88" s="28"/>
    </row>
    <row r="89" spans="2:11" x14ac:dyDescent="0.2">
      <c r="B89" s="9"/>
      <c r="H89" s="28"/>
      <c r="I89" s="28"/>
      <c r="J89" s="28"/>
      <c r="K89" s="28"/>
    </row>
    <row r="90" spans="2:11" x14ac:dyDescent="0.2">
      <c r="B90" s="9"/>
      <c r="H90" s="28"/>
      <c r="I90" s="28"/>
      <c r="J90" s="28"/>
      <c r="K90" s="28"/>
    </row>
    <row r="91" spans="2:11" x14ac:dyDescent="0.2">
      <c r="B91" s="9"/>
      <c r="H91" s="28"/>
      <c r="I91" s="28"/>
      <c r="J91" s="28"/>
      <c r="K91" s="28"/>
    </row>
    <row r="92" spans="2:11" x14ac:dyDescent="0.2">
      <c r="B92" s="9"/>
      <c r="H92" s="28"/>
      <c r="I92" s="28"/>
      <c r="J92" s="28"/>
      <c r="K92" s="28"/>
    </row>
    <row r="93" spans="2:11" x14ac:dyDescent="0.2">
      <c r="B93" s="9"/>
      <c r="H93" s="28"/>
      <c r="I93" s="28"/>
      <c r="J93" s="28"/>
      <c r="K93" s="28"/>
    </row>
    <row r="94" spans="2:11" x14ac:dyDescent="0.2">
      <c r="B94" s="9"/>
      <c r="H94" s="28"/>
      <c r="I94" s="28"/>
      <c r="J94" s="28"/>
      <c r="K94" s="28"/>
    </row>
    <row r="95" spans="2:11" x14ac:dyDescent="0.2">
      <c r="B95" s="9"/>
      <c r="H95" s="28"/>
      <c r="I95" s="28"/>
      <c r="J95" s="28"/>
      <c r="K95" s="28"/>
    </row>
    <row r="96" spans="2:11" x14ac:dyDescent="0.2">
      <c r="B96" s="9"/>
      <c r="H96" s="28"/>
      <c r="I96" s="28"/>
      <c r="J96" s="28"/>
      <c r="K96" s="28"/>
    </row>
    <row r="97" spans="2:11" x14ac:dyDescent="0.2">
      <c r="B97" s="9"/>
      <c r="H97" s="28"/>
      <c r="I97" s="28"/>
      <c r="J97" s="28"/>
      <c r="K97" s="28"/>
    </row>
    <row r="98" spans="2:11" x14ac:dyDescent="0.2">
      <c r="B98" s="9"/>
      <c r="H98" s="28"/>
      <c r="I98" s="28"/>
      <c r="J98" s="28"/>
      <c r="K98" s="28"/>
    </row>
    <row r="99" spans="2:11" x14ac:dyDescent="0.2">
      <c r="B99" s="9"/>
      <c r="H99" s="28"/>
      <c r="I99" s="28"/>
      <c r="J99" s="28"/>
      <c r="K99" s="28"/>
    </row>
    <row r="100" spans="2:11" x14ac:dyDescent="0.2">
      <c r="B100" s="9"/>
      <c r="H100" s="28"/>
      <c r="I100" s="28"/>
      <c r="J100" s="28"/>
      <c r="K100" s="28"/>
    </row>
    <row r="101" spans="2:11" x14ac:dyDescent="0.2">
      <c r="B101" s="9"/>
      <c r="H101" s="28"/>
      <c r="I101" s="28"/>
      <c r="J101" s="28"/>
      <c r="K101" s="28"/>
    </row>
    <row r="102" spans="2:11" x14ac:dyDescent="0.2">
      <c r="B102" s="9"/>
      <c r="H102" s="28"/>
      <c r="I102" s="28"/>
      <c r="J102" s="28"/>
      <c r="K102" s="28"/>
    </row>
    <row r="103" spans="2:11" x14ac:dyDescent="0.2">
      <c r="B103" s="9"/>
      <c r="H103" s="28"/>
      <c r="I103" s="28"/>
      <c r="J103" s="28"/>
      <c r="K103" s="28"/>
    </row>
    <row r="104" spans="2:11" x14ac:dyDescent="0.2">
      <c r="B104" s="9"/>
      <c r="H104" s="28"/>
      <c r="I104" s="28"/>
      <c r="J104" s="28"/>
      <c r="K104" s="28"/>
    </row>
    <row r="105" spans="2:11" x14ac:dyDescent="0.2">
      <c r="B105" s="9"/>
      <c r="H105" s="28"/>
      <c r="I105" s="28"/>
      <c r="J105" s="28"/>
      <c r="K105" s="28"/>
    </row>
    <row r="106" spans="2:11" x14ac:dyDescent="0.2">
      <c r="B106" s="9"/>
      <c r="H106" s="28"/>
      <c r="I106" s="28"/>
      <c r="J106" s="28"/>
      <c r="K106" s="28"/>
    </row>
    <row r="107" spans="2:11" x14ac:dyDescent="0.2">
      <c r="B107" s="9"/>
      <c r="H107" s="28"/>
      <c r="I107" s="28"/>
      <c r="J107" s="28"/>
      <c r="K107" s="28"/>
    </row>
    <row r="108" spans="2:11" x14ac:dyDescent="0.2">
      <c r="B108" s="9"/>
      <c r="H108" s="28"/>
      <c r="I108" s="28"/>
      <c r="J108" s="28"/>
      <c r="K108" s="28"/>
    </row>
    <row r="109" spans="2:11" x14ac:dyDescent="0.2">
      <c r="B109" s="9"/>
      <c r="H109" s="28"/>
      <c r="I109" s="28"/>
      <c r="J109" s="28"/>
      <c r="K109" s="28"/>
    </row>
    <row r="110" spans="2:11" x14ac:dyDescent="0.2">
      <c r="B110" s="9"/>
      <c r="H110" s="28"/>
      <c r="I110" s="28"/>
      <c r="J110" s="28"/>
      <c r="K110" s="28"/>
    </row>
    <row r="111" spans="2:11" x14ac:dyDescent="0.2">
      <c r="B111" s="9"/>
      <c r="H111" s="28"/>
      <c r="I111" s="28"/>
      <c r="J111" s="28"/>
      <c r="K111" s="28"/>
    </row>
    <row r="112" spans="2:11" x14ac:dyDescent="0.2">
      <c r="B112" s="9"/>
      <c r="H112" s="28"/>
      <c r="I112" s="28"/>
      <c r="J112" s="28"/>
      <c r="K112" s="28"/>
    </row>
    <row r="113" spans="2:11" x14ac:dyDescent="0.2">
      <c r="B113" s="9"/>
      <c r="H113" s="28"/>
      <c r="I113" s="28"/>
      <c r="J113" s="28"/>
      <c r="K113" s="28"/>
    </row>
    <row r="114" spans="2:11" x14ac:dyDescent="0.2">
      <c r="B114" s="9"/>
      <c r="H114" s="28"/>
      <c r="I114" s="28"/>
      <c r="J114" s="28"/>
      <c r="K114" s="28"/>
    </row>
    <row r="115" spans="2:11" x14ac:dyDescent="0.2">
      <c r="B115" s="9"/>
      <c r="H115" s="28"/>
      <c r="I115" s="28"/>
      <c r="J115" s="28"/>
      <c r="K115" s="28"/>
    </row>
    <row r="116" spans="2:11" x14ac:dyDescent="0.2">
      <c r="B116" s="9"/>
      <c r="H116" s="28"/>
      <c r="I116" s="28"/>
      <c r="J116" s="28"/>
      <c r="K116" s="28"/>
    </row>
    <row r="117" spans="2:11" x14ac:dyDescent="0.2">
      <c r="B117" s="9"/>
      <c r="H117" s="28"/>
      <c r="I117" s="28"/>
      <c r="J117" s="28"/>
      <c r="K117" s="28"/>
    </row>
    <row r="118" spans="2:11" x14ac:dyDescent="0.2">
      <c r="B118" s="9"/>
      <c r="H118" s="28"/>
      <c r="I118" s="28"/>
      <c r="J118" s="28"/>
      <c r="K118" s="28"/>
    </row>
    <row r="119" spans="2:11" x14ac:dyDescent="0.2">
      <c r="B119" s="9"/>
      <c r="H119" s="28"/>
      <c r="I119" s="28"/>
      <c r="J119" s="28"/>
      <c r="K119" s="28"/>
    </row>
    <row r="120" spans="2:11" x14ac:dyDescent="0.2">
      <c r="B120" s="9"/>
      <c r="H120" s="28"/>
      <c r="I120" s="28"/>
      <c r="J120" s="28"/>
      <c r="K120" s="28"/>
    </row>
    <row r="121" spans="2:11" x14ac:dyDescent="0.2">
      <c r="B121" s="9"/>
      <c r="H121" s="28"/>
      <c r="I121" s="28"/>
      <c r="J121" s="28"/>
      <c r="K121" s="28"/>
    </row>
    <row r="122" spans="2:11" x14ac:dyDescent="0.2">
      <c r="B122" s="9"/>
      <c r="H122" s="28"/>
      <c r="I122" s="28"/>
      <c r="J122" s="28"/>
      <c r="K122" s="28"/>
    </row>
    <row r="123" spans="2:11" x14ac:dyDescent="0.2">
      <c r="B123" s="9"/>
      <c r="H123" s="28"/>
      <c r="I123" s="28"/>
      <c r="J123" s="28"/>
      <c r="K123" s="28"/>
    </row>
    <row r="124" spans="2:11" x14ac:dyDescent="0.2">
      <c r="B124" s="9"/>
      <c r="H124" s="28"/>
      <c r="I124" s="28"/>
      <c r="J124" s="28"/>
      <c r="K124" s="28"/>
    </row>
    <row r="125" spans="2:11" x14ac:dyDescent="0.2">
      <c r="B125" s="9"/>
      <c r="H125" s="28"/>
      <c r="I125" s="28"/>
      <c r="J125" s="28"/>
      <c r="K125" s="28"/>
    </row>
    <row r="126" spans="2:11" x14ac:dyDescent="0.2">
      <c r="B126" s="9"/>
      <c r="H126" s="28"/>
      <c r="I126" s="28"/>
      <c r="J126" s="28"/>
      <c r="K126" s="28"/>
    </row>
    <row r="127" spans="2:11" x14ac:dyDescent="0.2">
      <c r="B127" s="9"/>
      <c r="H127" s="28"/>
      <c r="I127" s="28"/>
      <c r="J127" s="28"/>
      <c r="K127" s="28"/>
    </row>
    <row r="128" spans="2:11" x14ac:dyDescent="0.2">
      <c r="B128" s="9"/>
      <c r="H128" s="28"/>
      <c r="I128" s="28"/>
      <c r="J128" s="28"/>
      <c r="K128" s="28"/>
    </row>
    <row r="129" spans="2:11" x14ac:dyDescent="0.2">
      <c r="B129" s="9"/>
      <c r="H129" s="28"/>
      <c r="I129" s="28"/>
      <c r="J129" s="28"/>
      <c r="K129" s="28"/>
    </row>
    <row r="130" spans="2:11" x14ac:dyDescent="0.2">
      <c r="B130" s="9"/>
      <c r="H130" s="28"/>
      <c r="I130" s="28"/>
      <c r="J130" s="28"/>
      <c r="K130" s="28"/>
    </row>
    <row r="131" spans="2:11" x14ac:dyDescent="0.2">
      <c r="B131" s="9"/>
      <c r="H131" s="28"/>
      <c r="I131" s="28"/>
      <c r="J131" s="28"/>
      <c r="K131" s="28"/>
    </row>
    <row r="132" spans="2:11" x14ac:dyDescent="0.2">
      <c r="B132" s="9"/>
      <c r="H132" s="28"/>
      <c r="I132" s="28"/>
      <c r="J132" s="28"/>
      <c r="K132" s="28"/>
    </row>
    <row r="133" spans="2:11" x14ac:dyDescent="0.2">
      <c r="B133" s="9"/>
      <c r="H133" s="28"/>
      <c r="I133" s="28"/>
      <c r="J133" s="28"/>
      <c r="K133" s="28"/>
    </row>
    <row r="134" spans="2:11" x14ac:dyDescent="0.2">
      <c r="B134" s="9"/>
      <c r="H134" s="28"/>
      <c r="I134" s="28"/>
      <c r="J134" s="28"/>
      <c r="K134" s="28"/>
    </row>
    <row r="135" spans="2:11" x14ac:dyDescent="0.2">
      <c r="B135" s="9"/>
      <c r="H135" s="28"/>
      <c r="I135" s="28"/>
      <c r="J135" s="28"/>
      <c r="K135" s="28"/>
    </row>
    <row r="136" spans="2:11" x14ac:dyDescent="0.2">
      <c r="B136" s="9"/>
      <c r="H136" s="28"/>
      <c r="I136" s="28"/>
      <c r="J136" s="28"/>
      <c r="K136" s="28"/>
    </row>
    <row r="137" spans="2:11" x14ac:dyDescent="0.2">
      <c r="B137" s="9"/>
      <c r="H137" s="28"/>
      <c r="I137" s="28"/>
      <c r="J137" s="28"/>
      <c r="K137" s="28"/>
    </row>
    <row r="138" spans="2:11" x14ac:dyDescent="0.2">
      <c r="B138" s="9"/>
      <c r="H138" s="28"/>
      <c r="I138" s="28"/>
      <c r="J138" s="28"/>
      <c r="K138" s="28"/>
    </row>
    <row r="139" spans="2:11" x14ac:dyDescent="0.2">
      <c r="B139" s="9"/>
      <c r="H139" s="28"/>
      <c r="I139" s="28"/>
      <c r="J139" s="28"/>
      <c r="K139" s="28"/>
    </row>
    <row r="140" spans="2:11" x14ac:dyDescent="0.2">
      <c r="B140" s="9"/>
      <c r="H140" s="28"/>
      <c r="I140" s="28"/>
      <c r="J140" s="28"/>
      <c r="K140" s="28"/>
    </row>
    <row r="141" spans="2:11" x14ac:dyDescent="0.2">
      <c r="B141" s="9"/>
      <c r="H141" s="28"/>
      <c r="I141" s="28"/>
      <c r="J141" s="28"/>
      <c r="K141" s="28"/>
    </row>
    <row r="142" spans="2:11" x14ac:dyDescent="0.2">
      <c r="B142" s="9"/>
      <c r="H142" s="28"/>
      <c r="I142" s="28"/>
      <c r="J142" s="28"/>
      <c r="K142" s="28"/>
    </row>
    <row r="143" spans="2:11" x14ac:dyDescent="0.2">
      <c r="B143" s="9"/>
      <c r="H143" s="28"/>
      <c r="I143" s="28"/>
      <c r="J143" s="28"/>
      <c r="K143" s="28"/>
    </row>
    <row r="144" spans="2:11" x14ac:dyDescent="0.2">
      <c r="B144" s="9"/>
      <c r="H144" s="28"/>
      <c r="I144" s="28"/>
      <c r="J144" s="28"/>
      <c r="K144" s="28"/>
    </row>
    <row r="145" spans="2:11" x14ac:dyDescent="0.2">
      <c r="B145" s="9"/>
      <c r="H145" s="28"/>
      <c r="I145" s="28"/>
      <c r="J145" s="28"/>
      <c r="K145" s="28"/>
    </row>
    <row r="146" spans="2:11" x14ac:dyDescent="0.2">
      <c r="B146" s="9"/>
      <c r="H146" s="28"/>
      <c r="I146" s="28"/>
      <c r="J146" s="28"/>
      <c r="K146" s="28"/>
    </row>
    <row r="147" spans="2:11" x14ac:dyDescent="0.2">
      <c r="B147" s="9"/>
      <c r="H147" s="28"/>
      <c r="I147" s="28"/>
      <c r="J147" s="28"/>
      <c r="K147" s="28"/>
    </row>
    <row r="148" spans="2:11" x14ac:dyDescent="0.2">
      <c r="B148" s="9"/>
      <c r="H148" s="28"/>
      <c r="I148" s="28"/>
      <c r="J148" s="28"/>
      <c r="K148" s="28"/>
    </row>
    <row r="149" spans="2:11" x14ac:dyDescent="0.2">
      <c r="B149" s="9"/>
      <c r="H149" s="28"/>
      <c r="I149" s="28"/>
      <c r="J149" s="28"/>
      <c r="K149" s="28"/>
    </row>
    <row r="150" spans="2:11" x14ac:dyDescent="0.2">
      <c r="B150" s="9"/>
      <c r="H150" s="28"/>
      <c r="I150" s="28"/>
      <c r="J150" s="28"/>
      <c r="K150" s="28"/>
    </row>
    <row r="151" spans="2:11" x14ac:dyDescent="0.2">
      <c r="B151" s="9"/>
      <c r="H151" s="28"/>
      <c r="I151" s="28"/>
      <c r="J151" s="28"/>
      <c r="K151" s="28"/>
    </row>
    <row r="152" spans="2:11" x14ac:dyDescent="0.2">
      <c r="B152" s="9"/>
      <c r="H152" s="28"/>
      <c r="I152" s="28"/>
      <c r="J152" s="28"/>
      <c r="K152" s="28"/>
    </row>
    <row r="153" spans="2:11" x14ac:dyDescent="0.2">
      <c r="B153" s="9"/>
      <c r="H153" s="28"/>
      <c r="I153" s="28"/>
      <c r="J153" s="28"/>
      <c r="K153" s="28"/>
    </row>
    <row r="154" spans="2:11" x14ac:dyDescent="0.2">
      <c r="B154" s="9"/>
      <c r="H154" s="28"/>
      <c r="I154" s="28"/>
      <c r="J154" s="28"/>
      <c r="K154" s="28"/>
    </row>
    <row r="155" spans="2:11" x14ac:dyDescent="0.2">
      <c r="B155" s="9"/>
      <c r="H155" s="28"/>
      <c r="I155" s="28"/>
      <c r="J155" s="28"/>
      <c r="K155" s="28"/>
    </row>
    <row r="156" spans="2:11" x14ac:dyDescent="0.2">
      <c r="B156" s="9"/>
      <c r="H156" s="28"/>
      <c r="I156" s="28"/>
      <c r="J156" s="28"/>
      <c r="K156" s="28"/>
    </row>
    <row r="157" spans="2:11" x14ac:dyDescent="0.2">
      <c r="B157" s="9"/>
      <c r="H157" s="28"/>
      <c r="I157" s="28"/>
      <c r="J157" s="28"/>
      <c r="K157" s="28"/>
    </row>
    <row r="158" spans="2:11" x14ac:dyDescent="0.2">
      <c r="B158" s="9"/>
      <c r="H158" s="28"/>
      <c r="I158" s="28"/>
      <c r="J158" s="28"/>
      <c r="K158" s="28"/>
    </row>
    <row r="159" spans="2:11" x14ac:dyDescent="0.2">
      <c r="B159" s="9"/>
      <c r="H159" s="28"/>
      <c r="I159" s="28"/>
      <c r="J159" s="28"/>
      <c r="K159" s="28"/>
    </row>
    <row r="160" spans="2:11" x14ac:dyDescent="0.2">
      <c r="B160" s="9"/>
      <c r="H160" s="28"/>
      <c r="I160" s="28"/>
      <c r="J160" s="28"/>
      <c r="K160" s="28"/>
    </row>
    <row r="161" spans="2:11" x14ac:dyDescent="0.2">
      <c r="B161" s="9"/>
      <c r="H161" s="28"/>
      <c r="I161" s="28"/>
      <c r="J161" s="28"/>
      <c r="K161" s="28"/>
    </row>
    <row r="162" spans="2:11" x14ac:dyDescent="0.2">
      <c r="B162" s="9"/>
      <c r="H162" s="28"/>
      <c r="I162" s="28"/>
      <c r="J162" s="28"/>
      <c r="K162" s="28"/>
    </row>
    <row r="163" spans="2:11" x14ac:dyDescent="0.2">
      <c r="B163" s="9"/>
      <c r="H163" s="28"/>
      <c r="I163" s="28"/>
      <c r="J163" s="28"/>
      <c r="K163" s="28"/>
    </row>
    <row r="164" spans="2:11" x14ac:dyDescent="0.2">
      <c r="B164" s="9"/>
      <c r="H164" s="28"/>
      <c r="I164" s="28"/>
      <c r="J164" s="28"/>
      <c r="K164" s="28"/>
    </row>
    <row r="165" spans="2:11" x14ac:dyDescent="0.2">
      <c r="B165" s="9"/>
      <c r="H165" s="28"/>
      <c r="I165" s="28"/>
      <c r="J165" s="28"/>
      <c r="K165" s="28"/>
    </row>
    <row r="166" spans="2:11" x14ac:dyDescent="0.2">
      <c r="B166" s="9"/>
      <c r="H166" s="28"/>
      <c r="I166" s="28"/>
      <c r="J166" s="28"/>
      <c r="K166" s="28"/>
    </row>
    <row r="167" spans="2:11" x14ac:dyDescent="0.2">
      <c r="B167" s="9"/>
      <c r="H167" s="28"/>
      <c r="I167" s="28"/>
      <c r="J167" s="28"/>
      <c r="K167" s="28"/>
    </row>
    <row r="168" spans="2:11" x14ac:dyDescent="0.2">
      <c r="B168" s="9"/>
      <c r="H168" s="28"/>
      <c r="I168" s="28"/>
      <c r="J168" s="28"/>
      <c r="K168" s="28"/>
    </row>
    <row r="169" spans="2:11" x14ac:dyDescent="0.2">
      <c r="B169" s="9"/>
      <c r="H169" s="28"/>
      <c r="I169" s="28"/>
      <c r="J169" s="28"/>
      <c r="K169" s="28"/>
    </row>
    <row r="170" spans="2:11" x14ac:dyDescent="0.2">
      <c r="B170" s="9"/>
      <c r="H170" s="28"/>
      <c r="I170" s="28"/>
      <c r="J170" s="28"/>
      <c r="K170" s="28"/>
    </row>
    <row r="171" spans="2:11" x14ac:dyDescent="0.2">
      <c r="B171" s="9"/>
      <c r="H171" s="28"/>
      <c r="I171" s="28"/>
      <c r="J171" s="28"/>
      <c r="K171" s="28"/>
    </row>
    <row r="172" spans="2:11" x14ac:dyDescent="0.2">
      <c r="B172" s="9"/>
      <c r="H172" s="28"/>
      <c r="I172" s="28"/>
      <c r="J172" s="28"/>
      <c r="K172" s="28"/>
    </row>
    <row r="173" spans="2:11" x14ac:dyDescent="0.2">
      <c r="B173" s="9"/>
      <c r="H173" s="28"/>
      <c r="I173" s="28"/>
      <c r="J173" s="28"/>
      <c r="K173" s="28"/>
    </row>
    <row r="174" spans="2:11" x14ac:dyDescent="0.2">
      <c r="B174" s="9"/>
      <c r="H174" s="28"/>
      <c r="I174" s="28"/>
      <c r="J174" s="28"/>
      <c r="K174" s="28"/>
    </row>
    <row r="175" spans="2:11" x14ac:dyDescent="0.2">
      <c r="B175" s="9"/>
      <c r="H175" s="28"/>
      <c r="I175" s="28"/>
      <c r="J175" s="28"/>
      <c r="K175" s="28"/>
    </row>
    <row r="176" spans="2:11" x14ac:dyDescent="0.2">
      <c r="B176" s="9"/>
      <c r="H176" s="28"/>
      <c r="I176" s="28"/>
      <c r="J176" s="28"/>
      <c r="K176" s="28"/>
    </row>
    <row r="177" spans="2:11" x14ac:dyDescent="0.2">
      <c r="B177" s="9"/>
      <c r="H177" s="28"/>
      <c r="I177" s="28"/>
      <c r="J177" s="28"/>
      <c r="K177" s="28"/>
    </row>
    <row r="178" spans="2:11" x14ac:dyDescent="0.2">
      <c r="B178" s="9"/>
      <c r="H178" s="28"/>
      <c r="I178" s="28"/>
      <c r="J178" s="28"/>
      <c r="K178" s="28"/>
    </row>
    <row r="179" spans="2:11" x14ac:dyDescent="0.2">
      <c r="B179" s="9"/>
      <c r="H179" s="28"/>
      <c r="I179" s="28"/>
      <c r="J179" s="28"/>
      <c r="K179" s="28"/>
    </row>
    <row r="180" spans="2:11" x14ac:dyDescent="0.2">
      <c r="B180" s="9"/>
      <c r="H180" s="28"/>
      <c r="I180" s="28"/>
      <c r="J180" s="28"/>
      <c r="K180" s="28"/>
    </row>
    <row r="181" spans="2:11" x14ac:dyDescent="0.2">
      <c r="B181" s="9"/>
      <c r="H181" s="28"/>
      <c r="I181" s="28"/>
      <c r="J181" s="28"/>
      <c r="K181" s="28"/>
    </row>
    <row r="182" spans="2:11" x14ac:dyDescent="0.2">
      <c r="B182" s="9"/>
      <c r="H182" s="28"/>
      <c r="I182" s="28"/>
      <c r="J182" s="28"/>
      <c r="K182" s="28"/>
    </row>
    <row r="183" spans="2:11" x14ac:dyDescent="0.2">
      <c r="B183" s="9"/>
      <c r="H183" s="28"/>
      <c r="I183" s="28"/>
      <c r="J183" s="28"/>
      <c r="K183" s="28"/>
    </row>
    <row r="184" spans="2:11" x14ac:dyDescent="0.2">
      <c r="B184" s="9"/>
      <c r="H184" s="28"/>
      <c r="I184" s="28"/>
      <c r="J184" s="28"/>
      <c r="K184" s="28"/>
    </row>
    <row r="185" spans="2:11" x14ac:dyDescent="0.2">
      <c r="B185" s="9"/>
      <c r="H185" s="28"/>
      <c r="I185" s="28"/>
      <c r="J185" s="28"/>
      <c r="K185" s="28"/>
    </row>
    <row r="186" spans="2:11" x14ac:dyDescent="0.2">
      <c r="B186" s="9"/>
      <c r="H186" s="28"/>
      <c r="I186" s="28"/>
      <c r="J186" s="28"/>
      <c r="K186" s="28"/>
    </row>
    <row r="187" spans="2:11" x14ac:dyDescent="0.2">
      <c r="B187" s="9"/>
      <c r="H187" s="28"/>
      <c r="I187" s="28"/>
      <c r="J187" s="28"/>
      <c r="K187" s="28"/>
    </row>
    <row r="188" spans="2:11" x14ac:dyDescent="0.2">
      <c r="B188" s="9"/>
      <c r="H188" s="28"/>
      <c r="I188" s="28"/>
      <c r="J188" s="28"/>
      <c r="K188" s="28"/>
    </row>
    <row r="189" spans="2:11" x14ac:dyDescent="0.2">
      <c r="B189" s="9"/>
      <c r="H189" s="28"/>
      <c r="I189" s="28"/>
      <c r="J189" s="28"/>
      <c r="K189" s="28"/>
    </row>
    <row r="190" spans="2:11" x14ac:dyDescent="0.2">
      <c r="B190" s="9"/>
      <c r="H190" s="28"/>
      <c r="I190" s="28"/>
      <c r="J190" s="28"/>
      <c r="K190" s="28"/>
    </row>
    <row r="191" spans="2:11" x14ac:dyDescent="0.2">
      <c r="B191" s="9"/>
      <c r="H191" s="28"/>
      <c r="I191" s="28"/>
      <c r="J191" s="28"/>
      <c r="K191" s="28"/>
    </row>
    <row r="192" spans="2:11" x14ac:dyDescent="0.2">
      <c r="B192" s="9"/>
      <c r="H192" s="28"/>
      <c r="I192" s="28"/>
      <c r="J192" s="28"/>
      <c r="K192" s="28"/>
    </row>
    <row r="193" spans="2:11" x14ac:dyDescent="0.2">
      <c r="B193" s="9"/>
      <c r="H193" s="28"/>
      <c r="I193" s="28"/>
      <c r="J193" s="28"/>
      <c r="K193" s="28"/>
    </row>
    <row r="194" spans="2:11" x14ac:dyDescent="0.2">
      <c r="B194" s="9"/>
      <c r="H194" s="28"/>
      <c r="I194" s="28"/>
      <c r="J194" s="28"/>
      <c r="K194" s="28"/>
    </row>
    <row r="195" spans="2:11" x14ac:dyDescent="0.2">
      <c r="B195" s="9"/>
      <c r="H195" s="28"/>
      <c r="I195" s="28"/>
      <c r="J195" s="28"/>
      <c r="K195" s="28"/>
    </row>
    <row r="196" spans="2:11" x14ac:dyDescent="0.2">
      <c r="B196" s="9"/>
      <c r="H196" s="28"/>
      <c r="I196" s="28"/>
      <c r="J196" s="28"/>
      <c r="K196" s="28"/>
    </row>
    <row r="197" spans="2:11" x14ac:dyDescent="0.2">
      <c r="B197" s="9"/>
      <c r="H197" s="28"/>
      <c r="I197" s="28"/>
      <c r="J197" s="28"/>
      <c r="K197" s="28"/>
    </row>
    <row r="198" spans="2:11" x14ac:dyDescent="0.2">
      <c r="B198" s="9"/>
      <c r="H198" s="28"/>
      <c r="I198" s="28"/>
      <c r="J198" s="28"/>
      <c r="K198" s="28"/>
    </row>
    <row r="199" spans="2:11" x14ac:dyDescent="0.2">
      <c r="B199" s="9"/>
      <c r="H199" s="28"/>
      <c r="I199" s="28"/>
      <c r="J199" s="28"/>
      <c r="K199" s="28"/>
    </row>
    <row r="200" spans="2:11" x14ac:dyDescent="0.2">
      <c r="B200" s="9"/>
      <c r="H200" s="28"/>
      <c r="I200" s="28"/>
      <c r="J200" s="28"/>
      <c r="K200" s="28"/>
    </row>
    <row r="201" spans="2:11" x14ac:dyDescent="0.2">
      <c r="B201" s="9"/>
      <c r="H201" s="28"/>
      <c r="I201" s="28"/>
      <c r="J201" s="28"/>
      <c r="K201" s="28"/>
    </row>
    <row r="202" spans="2:11" x14ac:dyDescent="0.2">
      <c r="B202" s="9"/>
      <c r="H202" s="28"/>
      <c r="I202" s="28"/>
      <c r="J202" s="28"/>
      <c r="K202" s="28"/>
    </row>
    <row r="203" spans="2:11" x14ac:dyDescent="0.2">
      <c r="B203" s="9"/>
      <c r="H203" s="28"/>
      <c r="I203" s="28"/>
      <c r="J203" s="28"/>
      <c r="K203" s="28"/>
    </row>
    <row r="204" spans="2:11" x14ac:dyDescent="0.2">
      <c r="B204" s="9"/>
      <c r="H204" s="28"/>
      <c r="I204" s="28"/>
      <c r="J204" s="28"/>
      <c r="K204" s="28"/>
    </row>
    <row r="205" spans="2:11" x14ac:dyDescent="0.2">
      <c r="B205" s="9"/>
      <c r="H205" s="28"/>
      <c r="I205" s="28"/>
      <c r="J205" s="28"/>
      <c r="K205" s="28"/>
    </row>
    <row r="206" spans="2:11" x14ac:dyDescent="0.2">
      <c r="B206" s="9"/>
      <c r="H206" s="28"/>
      <c r="I206" s="28"/>
      <c r="J206" s="28"/>
      <c r="K206" s="28"/>
    </row>
    <row r="207" spans="2:11" x14ac:dyDescent="0.2">
      <c r="B207" s="9"/>
      <c r="H207" s="28"/>
      <c r="I207" s="28"/>
      <c r="J207" s="28"/>
      <c r="K207" s="28"/>
    </row>
    <row r="208" spans="2:11" x14ac:dyDescent="0.2">
      <c r="B208" s="9"/>
      <c r="H208" s="28"/>
      <c r="I208" s="28"/>
      <c r="J208" s="28"/>
      <c r="K208" s="28"/>
    </row>
    <row r="209" spans="2:11" x14ac:dyDescent="0.2">
      <c r="B209" s="9"/>
      <c r="H209" s="28"/>
      <c r="I209" s="28"/>
      <c r="J209" s="28"/>
      <c r="K209" s="28"/>
    </row>
    <row r="210" spans="2:11" x14ac:dyDescent="0.2">
      <c r="B210" s="9"/>
      <c r="H210" s="28"/>
      <c r="I210" s="28"/>
      <c r="J210" s="28"/>
      <c r="K210" s="28"/>
    </row>
    <row r="211" spans="2:11" x14ac:dyDescent="0.2">
      <c r="B211" s="9"/>
      <c r="H211" s="28"/>
      <c r="I211" s="28"/>
      <c r="J211" s="28"/>
      <c r="K211" s="28"/>
    </row>
    <row r="212" spans="2:11" x14ac:dyDescent="0.2">
      <c r="B212" s="9"/>
      <c r="H212" s="28"/>
      <c r="I212" s="28"/>
      <c r="J212" s="28"/>
      <c r="K212" s="28"/>
    </row>
    <row r="213" spans="2:11" x14ac:dyDescent="0.2">
      <c r="B213" s="9"/>
      <c r="H213" s="28"/>
      <c r="I213" s="28"/>
      <c r="J213" s="28"/>
      <c r="K213" s="28"/>
    </row>
    <row r="214" spans="2:11" x14ac:dyDescent="0.2">
      <c r="B214" s="9"/>
      <c r="H214" s="28"/>
      <c r="I214" s="28"/>
      <c r="J214" s="28"/>
      <c r="K214" s="28"/>
    </row>
    <row r="215" spans="2:11" x14ac:dyDescent="0.2">
      <c r="B215" s="9"/>
      <c r="H215" s="28"/>
      <c r="I215" s="28"/>
      <c r="J215" s="28"/>
      <c r="K215" s="28"/>
    </row>
    <row r="216" spans="2:11" x14ac:dyDescent="0.2">
      <c r="B216" s="9"/>
      <c r="H216" s="28"/>
      <c r="I216" s="28"/>
      <c r="J216" s="28"/>
      <c r="K216" s="28"/>
    </row>
    <row r="217" spans="2:11" x14ac:dyDescent="0.2">
      <c r="B217" s="9"/>
      <c r="H217" s="28"/>
      <c r="I217" s="28"/>
      <c r="J217" s="28"/>
      <c r="K217" s="28"/>
    </row>
    <row r="218" spans="2:11" x14ac:dyDescent="0.2">
      <c r="B218" s="9"/>
      <c r="H218" s="28"/>
      <c r="I218" s="28"/>
      <c r="J218" s="28"/>
      <c r="K218" s="28"/>
    </row>
    <row r="219" spans="2:11" x14ac:dyDescent="0.2">
      <c r="B219" s="9"/>
      <c r="H219" s="28"/>
      <c r="I219" s="28"/>
      <c r="J219" s="28"/>
      <c r="K219" s="28"/>
    </row>
    <row r="220" spans="2:11" x14ac:dyDescent="0.2">
      <c r="B220" s="9"/>
      <c r="H220" s="28"/>
      <c r="I220" s="28"/>
      <c r="J220" s="28"/>
      <c r="K220" s="28"/>
    </row>
    <row r="221" spans="2:11" x14ac:dyDescent="0.2">
      <c r="B221" s="9"/>
      <c r="H221" s="28"/>
      <c r="I221" s="28"/>
      <c r="J221" s="28"/>
      <c r="K221" s="28"/>
    </row>
    <row r="222" spans="2:11" x14ac:dyDescent="0.2">
      <c r="B222" s="9"/>
      <c r="H222" s="28"/>
      <c r="I222" s="28"/>
      <c r="J222" s="28"/>
      <c r="K222" s="28"/>
    </row>
    <row r="223" spans="2:11" x14ac:dyDescent="0.2">
      <c r="B223" s="9"/>
      <c r="H223" s="28"/>
      <c r="I223" s="28"/>
      <c r="J223" s="28"/>
      <c r="K223" s="28"/>
    </row>
    <row r="224" spans="2:11" x14ac:dyDescent="0.2">
      <c r="B224" s="9"/>
      <c r="H224" s="28"/>
      <c r="I224" s="28"/>
      <c r="J224" s="28"/>
      <c r="K224" s="28"/>
    </row>
    <row r="225" spans="2:11" x14ac:dyDescent="0.2">
      <c r="B225" s="9"/>
      <c r="H225" s="28"/>
      <c r="I225" s="28"/>
      <c r="J225" s="28"/>
      <c r="K225" s="28"/>
    </row>
    <row r="226" spans="2:11" x14ac:dyDescent="0.2">
      <c r="B226" s="9"/>
      <c r="H226" s="28"/>
      <c r="I226" s="28"/>
      <c r="J226" s="28"/>
      <c r="K226" s="28"/>
    </row>
    <row r="227" spans="2:11" x14ac:dyDescent="0.2">
      <c r="B227" s="9"/>
      <c r="H227" s="28"/>
      <c r="I227" s="28"/>
      <c r="J227" s="28"/>
      <c r="K227" s="28"/>
    </row>
    <row r="228" spans="2:11" x14ac:dyDescent="0.2">
      <c r="B228" s="9"/>
      <c r="H228" s="28"/>
      <c r="I228" s="28"/>
      <c r="J228" s="28"/>
      <c r="K228" s="28"/>
    </row>
    <row r="229" spans="2:11" x14ac:dyDescent="0.2">
      <c r="B229" s="9"/>
      <c r="H229" s="28"/>
      <c r="I229" s="28"/>
      <c r="J229" s="28"/>
      <c r="K229" s="28"/>
    </row>
    <row r="230" spans="2:11" x14ac:dyDescent="0.2">
      <c r="B230" s="9"/>
      <c r="H230" s="28"/>
      <c r="I230" s="28"/>
      <c r="J230" s="28"/>
      <c r="K230" s="28"/>
    </row>
    <row r="231" spans="2:11" x14ac:dyDescent="0.2">
      <c r="B231" s="9"/>
      <c r="H231" s="28"/>
      <c r="I231" s="28"/>
      <c r="J231" s="28"/>
      <c r="K231" s="28"/>
    </row>
    <row r="232" spans="2:11" x14ac:dyDescent="0.2">
      <c r="B232" s="9"/>
      <c r="H232" s="28"/>
      <c r="I232" s="28"/>
      <c r="J232" s="28"/>
      <c r="K232" s="28"/>
    </row>
    <row r="233" spans="2:11" x14ac:dyDescent="0.2">
      <c r="B233" s="9"/>
      <c r="H233" s="28"/>
      <c r="I233" s="28"/>
      <c r="J233" s="28"/>
      <c r="K233" s="28"/>
    </row>
    <row r="234" spans="2:11" x14ac:dyDescent="0.2">
      <c r="B234" s="9"/>
      <c r="H234" s="28"/>
      <c r="I234" s="28"/>
      <c r="J234" s="28"/>
      <c r="K234" s="28"/>
    </row>
    <row r="235" spans="2:11" x14ac:dyDescent="0.2">
      <c r="B235" s="9"/>
      <c r="H235" s="28"/>
      <c r="I235" s="28"/>
      <c r="J235" s="28"/>
      <c r="K235" s="28"/>
    </row>
    <row r="236" spans="2:11" x14ac:dyDescent="0.2">
      <c r="B236" s="9"/>
      <c r="H236" s="28"/>
      <c r="I236" s="28"/>
      <c r="J236" s="28"/>
      <c r="K236" s="28"/>
    </row>
    <row r="237" spans="2:11" x14ac:dyDescent="0.2">
      <c r="B237" s="9"/>
      <c r="H237" s="28"/>
      <c r="I237" s="28"/>
      <c r="J237" s="28"/>
      <c r="K237" s="28"/>
    </row>
    <row r="238" spans="2:11" x14ac:dyDescent="0.2">
      <c r="B238" s="9"/>
      <c r="H238" s="28"/>
      <c r="I238" s="28"/>
      <c r="J238" s="28"/>
      <c r="K238" s="28"/>
    </row>
    <row r="239" spans="2:11" x14ac:dyDescent="0.2">
      <c r="B239" s="9"/>
      <c r="H239" s="28"/>
      <c r="I239" s="28"/>
      <c r="J239" s="28"/>
      <c r="K239" s="28"/>
    </row>
    <row r="240" spans="2:11" x14ac:dyDescent="0.2">
      <c r="B240" s="9"/>
      <c r="H240" s="28"/>
      <c r="I240" s="28"/>
      <c r="J240" s="28"/>
      <c r="K240" s="28"/>
    </row>
    <row r="241" spans="2:11" x14ac:dyDescent="0.2">
      <c r="B241" s="9"/>
      <c r="H241" s="28"/>
      <c r="I241" s="28"/>
      <c r="J241" s="28"/>
      <c r="K241" s="28"/>
    </row>
    <row r="242" spans="2:11" x14ac:dyDescent="0.2">
      <c r="B242" s="9"/>
      <c r="H242" s="28"/>
      <c r="I242" s="28"/>
      <c r="J242" s="28"/>
      <c r="K242" s="28"/>
    </row>
    <row r="243" spans="2:11" x14ac:dyDescent="0.2">
      <c r="B243" s="9"/>
      <c r="H243" s="28"/>
      <c r="I243" s="28"/>
      <c r="J243" s="28"/>
      <c r="K243" s="28"/>
    </row>
    <row r="244" spans="2:11" x14ac:dyDescent="0.2">
      <c r="B244" s="9"/>
      <c r="H244" s="28"/>
      <c r="I244" s="28"/>
      <c r="J244" s="28"/>
      <c r="K244" s="28"/>
    </row>
    <row r="245" spans="2:11" x14ac:dyDescent="0.2">
      <c r="B245" s="9"/>
      <c r="H245" s="28"/>
      <c r="I245" s="28"/>
      <c r="J245" s="28"/>
      <c r="K245" s="28"/>
    </row>
    <row r="246" spans="2:11" x14ac:dyDescent="0.2">
      <c r="B246" s="9"/>
      <c r="H246" s="28"/>
      <c r="I246" s="28"/>
      <c r="J246" s="28"/>
      <c r="K246" s="28"/>
    </row>
    <row r="247" spans="2:11" x14ac:dyDescent="0.2">
      <c r="B247" s="9"/>
      <c r="H247" s="28"/>
      <c r="I247" s="28"/>
      <c r="J247" s="28"/>
      <c r="K247" s="28"/>
    </row>
    <row r="248" spans="2:11" x14ac:dyDescent="0.2">
      <c r="B248" s="9"/>
      <c r="H248" s="28"/>
      <c r="I248" s="28"/>
      <c r="J248" s="28"/>
      <c r="K248" s="28"/>
    </row>
    <row r="249" spans="2:11" x14ac:dyDescent="0.2">
      <c r="B249" s="9"/>
      <c r="H249" s="28"/>
      <c r="I249" s="28"/>
      <c r="J249" s="28"/>
      <c r="K249" s="28"/>
    </row>
    <row r="250" spans="2:11" x14ac:dyDescent="0.2">
      <c r="B250" s="9"/>
      <c r="H250" s="28"/>
      <c r="I250" s="28"/>
      <c r="J250" s="28"/>
      <c r="K250" s="28"/>
    </row>
    <row r="251" spans="2:11" x14ac:dyDescent="0.2">
      <c r="B251" s="9"/>
      <c r="H251" s="28"/>
      <c r="I251" s="28"/>
      <c r="J251" s="28"/>
      <c r="K251" s="28"/>
    </row>
    <row r="252" spans="2:11" x14ac:dyDescent="0.2">
      <c r="B252" s="9"/>
      <c r="H252" s="28"/>
      <c r="I252" s="28"/>
      <c r="J252" s="28"/>
      <c r="K252" s="28"/>
    </row>
    <row r="253" spans="2:11" x14ac:dyDescent="0.2">
      <c r="B253" s="9"/>
      <c r="H253" s="28"/>
      <c r="I253" s="28"/>
      <c r="J253" s="28"/>
      <c r="K253" s="28"/>
    </row>
    <row r="254" spans="2:11" x14ac:dyDescent="0.2">
      <c r="B254" s="9"/>
      <c r="H254" s="28"/>
      <c r="I254" s="28"/>
      <c r="J254" s="28"/>
      <c r="K254" s="28"/>
    </row>
    <row r="255" spans="2:11" x14ac:dyDescent="0.2">
      <c r="B255" s="9"/>
      <c r="H255" s="28"/>
      <c r="I255" s="28"/>
      <c r="J255" s="28"/>
      <c r="K255" s="28"/>
    </row>
    <row r="256" spans="2:11" x14ac:dyDescent="0.2">
      <c r="B256" s="9"/>
      <c r="H256" s="28"/>
      <c r="I256" s="28"/>
      <c r="J256" s="28"/>
      <c r="K256" s="28"/>
    </row>
    <row r="257" spans="2:11" x14ac:dyDescent="0.2">
      <c r="B257" s="9"/>
      <c r="H257" s="28"/>
      <c r="I257" s="28"/>
      <c r="J257" s="28"/>
      <c r="K257" s="28"/>
    </row>
    <row r="258" spans="2:11" x14ac:dyDescent="0.2">
      <c r="B258" s="9"/>
      <c r="H258" s="28"/>
      <c r="I258" s="28"/>
      <c r="J258" s="28"/>
      <c r="K258" s="28"/>
    </row>
    <row r="259" spans="2:11" x14ac:dyDescent="0.2">
      <c r="B259" s="9"/>
      <c r="H259" s="28"/>
      <c r="I259" s="28"/>
      <c r="J259" s="28"/>
      <c r="K259" s="28"/>
    </row>
    <row r="260" spans="2:11" x14ac:dyDescent="0.2">
      <c r="B260" s="9"/>
      <c r="H260" s="28"/>
      <c r="I260" s="28"/>
      <c r="J260" s="28"/>
      <c r="K260" s="28"/>
    </row>
    <row r="261" spans="2:11" x14ac:dyDescent="0.2">
      <c r="B261" s="9"/>
      <c r="H261" s="28"/>
      <c r="I261" s="28"/>
      <c r="J261" s="28"/>
      <c r="K261" s="28"/>
    </row>
    <row r="262" spans="2:11" x14ac:dyDescent="0.2">
      <c r="B262" s="9"/>
      <c r="H262" s="28"/>
      <c r="I262" s="28"/>
      <c r="J262" s="28"/>
      <c r="K262" s="28"/>
    </row>
    <row r="263" spans="2:11" x14ac:dyDescent="0.2">
      <c r="B263" s="9"/>
      <c r="H263" s="28"/>
      <c r="I263" s="28"/>
      <c r="J263" s="28"/>
      <c r="K263" s="28"/>
    </row>
    <row r="264" spans="2:11" x14ac:dyDescent="0.2">
      <c r="B264" s="9"/>
      <c r="H264" s="28"/>
      <c r="I264" s="28"/>
      <c r="J264" s="28"/>
      <c r="K264" s="28"/>
    </row>
    <row r="265" spans="2:11" x14ac:dyDescent="0.2">
      <c r="B265" s="9"/>
      <c r="H265" s="28"/>
      <c r="I265" s="28"/>
      <c r="J265" s="28"/>
      <c r="K265" s="28"/>
    </row>
    <row r="266" spans="2:11" x14ac:dyDescent="0.2">
      <c r="B266" s="9"/>
      <c r="H266" s="28"/>
      <c r="I266" s="28"/>
      <c r="J266" s="28"/>
      <c r="K266" s="28"/>
    </row>
    <row r="267" spans="2:11" x14ac:dyDescent="0.2">
      <c r="B267" s="9"/>
      <c r="H267" s="28"/>
      <c r="I267" s="28"/>
      <c r="J267" s="28"/>
      <c r="K267" s="28"/>
    </row>
    <row r="268" spans="2:11" x14ac:dyDescent="0.2">
      <c r="B268" s="9"/>
      <c r="H268" s="28"/>
      <c r="I268" s="28"/>
      <c r="J268" s="28"/>
      <c r="K268" s="28"/>
    </row>
    <row r="269" spans="2:11" x14ac:dyDescent="0.2">
      <c r="B269" s="9"/>
      <c r="H269" s="28"/>
      <c r="I269" s="28"/>
      <c r="J269" s="28"/>
      <c r="K269" s="28"/>
    </row>
    <row r="270" spans="2:11" x14ac:dyDescent="0.2">
      <c r="B270" s="9"/>
      <c r="H270" s="28"/>
      <c r="I270" s="28"/>
      <c r="J270" s="28"/>
      <c r="K270" s="28"/>
    </row>
    <row r="271" spans="2:11" x14ac:dyDescent="0.2">
      <c r="B271" s="9"/>
      <c r="H271" s="28"/>
      <c r="I271" s="28"/>
      <c r="J271" s="28"/>
      <c r="K271" s="28"/>
    </row>
    <row r="272" spans="2:11" x14ac:dyDescent="0.2">
      <c r="B272" s="9"/>
      <c r="H272" s="28"/>
      <c r="I272" s="28"/>
      <c r="J272" s="28"/>
      <c r="K272" s="28"/>
    </row>
    <row r="273" spans="2:11" x14ac:dyDescent="0.2">
      <c r="B273" s="9"/>
      <c r="H273" s="28"/>
      <c r="I273" s="28"/>
      <c r="J273" s="28"/>
      <c r="K273" s="28"/>
    </row>
    <row r="274" spans="2:11" x14ac:dyDescent="0.2">
      <c r="B274" s="9"/>
      <c r="H274" s="28"/>
      <c r="I274" s="28"/>
      <c r="J274" s="28"/>
      <c r="K274" s="28"/>
    </row>
    <row r="275" spans="2:11" x14ac:dyDescent="0.2">
      <c r="B275" s="9"/>
      <c r="H275" s="28"/>
      <c r="I275" s="28"/>
      <c r="J275" s="28"/>
      <c r="K275" s="28"/>
    </row>
    <row r="276" spans="2:11" x14ac:dyDescent="0.2">
      <c r="B276" s="9"/>
      <c r="H276" s="28"/>
      <c r="I276" s="28"/>
      <c r="J276" s="28"/>
      <c r="K276" s="28"/>
    </row>
    <row r="277" spans="2:11" x14ac:dyDescent="0.2">
      <c r="B277" s="9"/>
      <c r="H277" s="28"/>
      <c r="I277" s="28"/>
      <c r="J277" s="28"/>
      <c r="K277" s="28"/>
    </row>
    <row r="278" spans="2:11" x14ac:dyDescent="0.2">
      <c r="B278" s="9"/>
      <c r="H278" s="28"/>
      <c r="I278" s="28"/>
      <c r="J278" s="28"/>
      <c r="K278" s="28"/>
    </row>
    <row r="279" spans="2:11" x14ac:dyDescent="0.2">
      <c r="B279" s="9"/>
      <c r="H279" s="28"/>
      <c r="I279" s="28"/>
      <c r="J279" s="28"/>
      <c r="K279" s="28"/>
    </row>
    <row r="280" spans="2:11" x14ac:dyDescent="0.2">
      <c r="B280" s="9"/>
      <c r="H280" s="28"/>
      <c r="I280" s="28"/>
      <c r="J280" s="28"/>
      <c r="K280" s="28"/>
    </row>
    <row r="281" spans="2:11" x14ac:dyDescent="0.2">
      <c r="B281" s="9"/>
      <c r="H281" s="28"/>
      <c r="I281" s="28"/>
      <c r="J281" s="28"/>
      <c r="K281" s="28"/>
    </row>
    <row r="282" spans="2:11" x14ac:dyDescent="0.2">
      <c r="B282" s="9"/>
      <c r="H282" s="28"/>
      <c r="I282" s="28"/>
      <c r="J282" s="28"/>
      <c r="K282" s="28"/>
    </row>
    <row r="283" spans="2:11" x14ac:dyDescent="0.2">
      <c r="B283" s="9"/>
      <c r="H283" s="28"/>
      <c r="I283" s="28"/>
      <c r="J283" s="28"/>
      <c r="K283" s="28"/>
    </row>
    <row r="284" spans="2:11" x14ac:dyDescent="0.2">
      <c r="B284" s="9"/>
      <c r="H284" s="28"/>
      <c r="I284" s="28"/>
      <c r="J284" s="28"/>
      <c r="K284" s="28"/>
    </row>
    <row r="285" spans="2:11" x14ac:dyDescent="0.2">
      <c r="B285" s="9"/>
      <c r="H285" s="28"/>
      <c r="I285" s="28"/>
      <c r="J285" s="28"/>
      <c r="K285" s="28"/>
    </row>
    <row r="286" spans="2:11" x14ac:dyDescent="0.2">
      <c r="B286" s="9"/>
      <c r="H286" s="28"/>
      <c r="I286" s="28"/>
      <c r="J286" s="28"/>
      <c r="K286" s="28"/>
    </row>
    <row r="287" spans="2:11" x14ac:dyDescent="0.2">
      <c r="B287" s="9"/>
      <c r="H287" s="28"/>
      <c r="I287" s="28"/>
      <c r="J287" s="28"/>
      <c r="K287" s="28"/>
    </row>
    <row r="288" spans="2:11" x14ac:dyDescent="0.2">
      <c r="B288" s="9"/>
      <c r="H288" s="28"/>
      <c r="I288" s="28"/>
      <c r="J288" s="28"/>
      <c r="K288" s="28"/>
    </row>
    <row r="289" spans="2:11" x14ac:dyDescent="0.2">
      <c r="B289" s="9"/>
      <c r="H289" s="28"/>
      <c r="I289" s="28"/>
      <c r="J289" s="28"/>
      <c r="K289" s="28"/>
    </row>
    <row r="290" spans="2:11" x14ac:dyDescent="0.2">
      <c r="B290" s="9"/>
      <c r="H290" s="28"/>
      <c r="I290" s="28"/>
      <c r="J290" s="28"/>
      <c r="K290" s="28"/>
    </row>
    <row r="291" spans="2:11" x14ac:dyDescent="0.2">
      <c r="B291" s="9"/>
      <c r="H291" s="28"/>
      <c r="I291" s="28"/>
      <c r="J291" s="28"/>
      <c r="K291" s="28"/>
    </row>
    <row r="292" spans="2:11" x14ac:dyDescent="0.2">
      <c r="B292" s="9"/>
      <c r="H292" s="28"/>
      <c r="I292" s="28"/>
      <c r="J292" s="28"/>
      <c r="K292" s="28"/>
    </row>
    <row r="293" spans="2:11" x14ac:dyDescent="0.2">
      <c r="B293" s="9"/>
      <c r="H293" s="28"/>
      <c r="I293" s="28"/>
      <c r="J293" s="28"/>
      <c r="K293" s="28"/>
    </row>
    <row r="294" spans="2:11" x14ac:dyDescent="0.2">
      <c r="B294" s="9"/>
      <c r="H294" s="28"/>
      <c r="I294" s="28"/>
      <c r="J294" s="28"/>
      <c r="K294" s="28"/>
    </row>
    <row r="295" spans="2:11" x14ac:dyDescent="0.2">
      <c r="B295" s="9"/>
      <c r="H295" s="28"/>
      <c r="I295" s="28"/>
      <c r="J295" s="28"/>
      <c r="K295" s="28"/>
    </row>
    <row r="296" spans="2:11" x14ac:dyDescent="0.2">
      <c r="B296" s="9"/>
      <c r="H296" s="28"/>
      <c r="I296" s="28"/>
      <c r="J296" s="28"/>
      <c r="K296" s="28"/>
    </row>
    <row r="297" spans="2:11" x14ac:dyDescent="0.2">
      <c r="B297" s="9"/>
      <c r="H297" s="28"/>
      <c r="I297" s="28"/>
      <c r="J297" s="28"/>
      <c r="K297" s="28"/>
    </row>
    <row r="298" spans="2:11" x14ac:dyDescent="0.2">
      <c r="B298" s="9"/>
      <c r="H298" s="28"/>
      <c r="I298" s="28"/>
      <c r="J298" s="28"/>
      <c r="K298" s="28"/>
    </row>
    <row r="299" spans="2:11" x14ac:dyDescent="0.2">
      <c r="B299" s="9"/>
      <c r="H299" s="28"/>
      <c r="I299" s="28"/>
      <c r="J299" s="28"/>
      <c r="K299" s="28"/>
    </row>
    <row r="300" spans="2:11" x14ac:dyDescent="0.2">
      <c r="B300" s="9"/>
      <c r="H300" s="28"/>
      <c r="I300" s="28"/>
      <c r="J300" s="28"/>
      <c r="K300" s="28"/>
    </row>
    <row r="301" spans="2:11" x14ac:dyDescent="0.2">
      <c r="B301" s="9"/>
      <c r="H301" s="28"/>
      <c r="I301" s="28"/>
      <c r="J301" s="28"/>
      <c r="K301" s="28"/>
    </row>
    <row r="302" spans="2:11" x14ac:dyDescent="0.2">
      <c r="B302" s="9"/>
      <c r="H302" s="28"/>
      <c r="I302" s="28"/>
      <c r="J302" s="28"/>
      <c r="K302" s="28"/>
    </row>
    <row r="303" spans="2:11" x14ac:dyDescent="0.2">
      <c r="B303" s="9"/>
      <c r="H303" s="28"/>
      <c r="I303" s="28"/>
      <c r="J303" s="28"/>
      <c r="K303" s="28"/>
    </row>
    <row r="304" spans="2:11" x14ac:dyDescent="0.2">
      <c r="B304" s="9"/>
      <c r="H304" s="28"/>
      <c r="I304" s="28"/>
      <c r="J304" s="28"/>
      <c r="K304" s="28"/>
    </row>
    <row r="305" spans="2:11" x14ac:dyDescent="0.2">
      <c r="B305" s="9"/>
      <c r="H305" s="28"/>
      <c r="I305" s="28"/>
      <c r="J305" s="28"/>
      <c r="K305" s="28"/>
    </row>
    <row r="306" spans="2:11" x14ac:dyDescent="0.2">
      <c r="B306" s="9"/>
      <c r="H306" s="28"/>
      <c r="I306" s="28"/>
      <c r="J306" s="28"/>
      <c r="K306" s="28"/>
    </row>
    <row r="307" spans="2:11" x14ac:dyDescent="0.2">
      <c r="B307" s="9"/>
      <c r="H307" s="28"/>
      <c r="I307" s="28"/>
      <c r="J307" s="28"/>
      <c r="K307" s="28"/>
    </row>
    <row r="308" spans="2:11" x14ac:dyDescent="0.2">
      <c r="B308" s="9"/>
      <c r="H308" s="28"/>
      <c r="I308" s="28"/>
      <c r="J308" s="28"/>
      <c r="K308" s="28"/>
    </row>
    <row r="309" spans="2:11" x14ac:dyDescent="0.2">
      <c r="B309" s="9"/>
      <c r="H309" s="28"/>
      <c r="I309" s="28"/>
      <c r="J309" s="28"/>
      <c r="K309" s="28"/>
    </row>
    <row r="310" spans="2:11" x14ac:dyDescent="0.2">
      <c r="B310" s="9"/>
      <c r="H310" s="28"/>
      <c r="I310" s="28"/>
      <c r="J310" s="28"/>
      <c r="K310" s="28"/>
    </row>
    <row r="311" spans="2:11" x14ac:dyDescent="0.2">
      <c r="B311" s="9"/>
      <c r="H311" s="28"/>
      <c r="I311" s="28"/>
      <c r="J311" s="28"/>
      <c r="K311" s="28"/>
    </row>
    <row r="312" spans="2:11" x14ac:dyDescent="0.2">
      <c r="B312" s="9"/>
      <c r="H312" s="28"/>
      <c r="I312" s="28"/>
      <c r="J312" s="28"/>
      <c r="K312" s="28"/>
    </row>
    <row r="313" spans="2:11" x14ac:dyDescent="0.2">
      <c r="B313" s="9"/>
      <c r="H313" s="28"/>
      <c r="I313" s="28"/>
      <c r="J313" s="28"/>
      <c r="K313" s="28"/>
    </row>
    <row r="314" spans="2:11" x14ac:dyDescent="0.2">
      <c r="B314" s="9"/>
      <c r="H314" s="28"/>
      <c r="I314" s="28"/>
      <c r="J314" s="28"/>
      <c r="K314" s="28"/>
    </row>
    <row r="315" spans="2:11" x14ac:dyDescent="0.2">
      <c r="B315" s="9"/>
      <c r="H315" s="28"/>
      <c r="I315" s="28"/>
      <c r="J315" s="28"/>
      <c r="K315" s="28"/>
    </row>
    <row r="316" spans="2:11" x14ac:dyDescent="0.2">
      <c r="B316" s="9"/>
      <c r="H316" s="28"/>
      <c r="I316" s="28"/>
      <c r="J316" s="28"/>
      <c r="K316" s="28"/>
    </row>
    <row r="317" spans="2:11" x14ac:dyDescent="0.2">
      <c r="B317" s="9"/>
      <c r="H317" s="28"/>
      <c r="I317" s="28"/>
      <c r="J317" s="28"/>
      <c r="K317" s="28"/>
    </row>
    <row r="318" spans="2:11" x14ac:dyDescent="0.2">
      <c r="B318" s="9"/>
      <c r="H318" s="28"/>
      <c r="I318" s="28"/>
      <c r="J318" s="28"/>
      <c r="K318" s="28"/>
    </row>
    <row r="319" spans="2:11" x14ac:dyDescent="0.2">
      <c r="B319" s="9"/>
      <c r="H319" s="28"/>
      <c r="I319" s="28"/>
      <c r="J319" s="28"/>
      <c r="K319" s="28"/>
    </row>
    <row r="320" spans="2:11" x14ac:dyDescent="0.2">
      <c r="B320" s="9"/>
      <c r="H320" s="28"/>
      <c r="I320" s="28"/>
      <c r="J320" s="28"/>
      <c r="K320" s="28"/>
    </row>
    <row r="321" spans="2:11" x14ac:dyDescent="0.2">
      <c r="B321" s="9"/>
      <c r="H321" s="28"/>
      <c r="I321" s="28"/>
      <c r="J321" s="28"/>
      <c r="K321" s="28"/>
    </row>
    <row r="322" spans="2:11" x14ac:dyDescent="0.2">
      <c r="B322" s="9"/>
      <c r="H322" s="28"/>
      <c r="I322" s="28"/>
      <c r="J322" s="28"/>
      <c r="K322" s="28"/>
    </row>
    <row r="323" spans="2:11" x14ac:dyDescent="0.2">
      <c r="B323" s="9"/>
      <c r="H323" s="28"/>
      <c r="I323" s="28"/>
      <c r="J323" s="28"/>
      <c r="K323" s="28"/>
    </row>
    <row r="324" spans="2:11" x14ac:dyDescent="0.2">
      <c r="B324" s="9"/>
      <c r="H324" s="28"/>
      <c r="I324" s="28"/>
      <c r="J324" s="28"/>
      <c r="K324" s="28"/>
    </row>
    <row r="325" spans="2:11" x14ac:dyDescent="0.2">
      <c r="B325" s="9"/>
      <c r="H325" s="28"/>
      <c r="I325" s="28"/>
      <c r="J325" s="28"/>
      <c r="K325" s="28"/>
    </row>
    <row r="326" spans="2:11" x14ac:dyDescent="0.2">
      <c r="B326" s="9"/>
      <c r="H326" s="28"/>
      <c r="I326" s="28"/>
      <c r="J326" s="28"/>
      <c r="K326" s="28"/>
    </row>
    <row r="327" spans="2:11" x14ac:dyDescent="0.2">
      <c r="B327" s="9"/>
      <c r="H327" s="28"/>
      <c r="I327" s="28"/>
      <c r="J327" s="28"/>
      <c r="K327" s="28"/>
    </row>
    <row r="328" spans="2:11" x14ac:dyDescent="0.2">
      <c r="B328" s="9"/>
      <c r="H328" s="28"/>
      <c r="I328" s="28"/>
      <c r="J328" s="28"/>
      <c r="K328" s="28"/>
    </row>
    <row r="329" spans="2:11" x14ac:dyDescent="0.2">
      <c r="B329" s="9"/>
      <c r="H329" s="28"/>
      <c r="I329" s="28"/>
      <c r="J329" s="28"/>
      <c r="K329" s="28"/>
    </row>
    <row r="330" spans="2:11" x14ac:dyDescent="0.2">
      <c r="B330" s="9"/>
      <c r="H330" s="28"/>
      <c r="I330" s="28"/>
      <c r="J330" s="28"/>
      <c r="K330" s="28"/>
    </row>
    <row r="331" spans="2:11" x14ac:dyDescent="0.2">
      <c r="B331" s="9"/>
      <c r="H331" s="28"/>
      <c r="I331" s="28"/>
      <c r="J331" s="28"/>
      <c r="K331" s="28"/>
    </row>
    <row r="332" spans="2:11" x14ac:dyDescent="0.2">
      <c r="B332" s="9"/>
      <c r="H332" s="28"/>
      <c r="I332" s="28"/>
      <c r="J332" s="28"/>
      <c r="K332" s="28"/>
    </row>
    <row r="333" spans="2:11" x14ac:dyDescent="0.2">
      <c r="B333" s="9"/>
      <c r="H333" s="28"/>
      <c r="I333" s="28"/>
      <c r="J333" s="28"/>
      <c r="K333" s="28"/>
    </row>
    <row r="334" spans="2:11" x14ac:dyDescent="0.2">
      <c r="B334" s="9"/>
      <c r="H334" s="28"/>
      <c r="I334" s="28"/>
      <c r="J334" s="28"/>
      <c r="K334" s="28"/>
    </row>
    <row r="335" spans="2:11" x14ac:dyDescent="0.2">
      <c r="B335" s="9"/>
      <c r="H335" s="28"/>
      <c r="I335" s="28"/>
      <c r="J335" s="28"/>
      <c r="K335" s="28"/>
    </row>
    <row r="336" spans="2:11" x14ac:dyDescent="0.2">
      <c r="B336" s="9"/>
      <c r="H336" s="28"/>
      <c r="I336" s="28"/>
      <c r="J336" s="28"/>
      <c r="K336" s="28"/>
    </row>
    <row r="337" spans="2:11" x14ac:dyDescent="0.2">
      <c r="B337" s="9"/>
      <c r="H337" s="28"/>
      <c r="I337" s="28"/>
      <c r="J337" s="28"/>
      <c r="K337" s="28"/>
    </row>
    <row r="338" spans="2:11" x14ac:dyDescent="0.2">
      <c r="B338" s="9"/>
      <c r="H338" s="28"/>
      <c r="I338" s="28"/>
      <c r="J338" s="28"/>
      <c r="K338" s="28"/>
    </row>
    <row r="339" spans="2:11" x14ac:dyDescent="0.2">
      <c r="B339" s="9"/>
      <c r="H339" s="28"/>
      <c r="I339" s="28"/>
      <c r="J339" s="28"/>
      <c r="K339" s="28"/>
    </row>
    <row r="340" spans="2:11" x14ac:dyDescent="0.2">
      <c r="B340" s="9"/>
      <c r="H340" s="28"/>
      <c r="I340" s="28"/>
      <c r="J340" s="28"/>
      <c r="K340" s="28"/>
    </row>
    <row r="341" spans="2:11" x14ac:dyDescent="0.2">
      <c r="B341" s="9"/>
      <c r="H341" s="28"/>
      <c r="I341" s="28"/>
      <c r="J341" s="28"/>
      <c r="K341" s="28"/>
    </row>
    <row r="342" spans="2:11" x14ac:dyDescent="0.2">
      <c r="B342" s="9"/>
      <c r="H342" s="28"/>
      <c r="I342" s="28"/>
      <c r="J342" s="28"/>
      <c r="K342" s="28"/>
    </row>
    <row r="343" spans="2:11" x14ac:dyDescent="0.2">
      <c r="B343" s="9"/>
      <c r="H343" s="28"/>
      <c r="I343" s="28"/>
      <c r="J343" s="28"/>
      <c r="K343" s="28"/>
    </row>
    <row r="344" spans="2:11" x14ac:dyDescent="0.2">
      <c r="B344" s="9"/>
      <c r="H344" s="28"/>
      <c r="I344" s="28"/>
      <c r="J344" s="28"/>
      <c r="K344" s="28"/>
    </row>
    <row r="345" spans="2:11" x14ac:dyDescent="0.2">
      <c r="B345" s="9"/>
      <c r="H345" s="28"/>
      <c r="I345" s="28"/>
      <c r="J345" s="28"/>
      <c r="K345" s="28"/>
    </row>
    <row r="346" spans="2:11" x14ac:dyDescent="0.2">
      <c r="B346" s="9"/>
      <c r="H346" s="28"/>
      <c r="I346" s="28"/>
      <c r="J346" s="28"/>
      <c r="K346" s="28"/>
    </row>
    <row r="347" spans="2:11" x14ac:dyDescent="0.2">
      <c r="B347" s="9"/>
      <c r="H347" s="28"/>
      <c r="I347" s="28"/>
      <c r="J347" s="28"/>
      <c r="K347" s="28"/>
    </row>
    <row r="348" spans="2:11" x14ac:dyDescent="0.2">
      <c r="B348" s="9"/>
      <c r="H348" s="28"/>
      <c r="I348" s="28"/>
      <c r="J348" s="28"/>
      <c r="K348" s="28"/>
    </row>
    <row r="349" spans="2:11" x14ac:dyDescent="0.2">
      <c r="B349" s="9"/>
      <c r="H349" s="28"/>
      <c r="I349" s="28"/>
      <c r="J349" s="28"/>
      <c r="K349" s="28"/>
    </row>
    <row r="350" spans="2:11" x14ac:dyDescent="0.2">
      <c r="B350" s="9"/>
      <c r="H350" s="28"/>
      <c r="I350" s="28"/>
      <c r="J350" s="28"/>
      <c r="K350" s="28"/>
    </row>
    <row r="351" spans="2:11" x14ac:dyDescent="0.2">
      <c r="B351" s="9"/>
      <c r="H351" s="28"/>
      <c r="I351" s="28"/>
      <c r="J351" s="28"/>
      <c r="K351" s="28"/>
    </row>
    <row r="352" spans="2:11" x14ac:dyDescent="0.2">
      <c r="B352" s="9"/>
      <c r="H352" s="28"/>
      <c r="I352" s="28"/>
      <c r="J352" s="28"/>
      <c r="K352" s="28"/>
    </row>
    <row r="353" spans="2:11" x14ac:dyDescent="0.2">
      <c r="B353" s="9"/>
      <c r="H353" s="28"/>
      <c r="I353" s="28"/>
      <c r="J353" s="28"/>
      <c r="K353" s="28"/>
    </row>
    <row r="354" spans="2:11" x14ac:dyDescent="0.2">
      <c r="B354" s="9"/>
      <c r="H354" s="28"/>
      <c r="I354" s="28"/>
      <c r="J354" s="28"/>
      <c r="K354" s="28"/>
    </row>
    <row r="355" spans="2:11" x14ac:dyDescent="0.2">
      <c r="B355" s="9"/>
      <c r="H355" s="28"/>
      <c r="I355" s="28"/>
      <c r="J355" s="28"/>
      <c r="K355" s="28"/>
    </row>
    <row r="356" spans="2:11" x14ac:dyDescent="0.2">
      <c r="B356" s="9"/>
      <c r="H356" s="28"/>
      <c r="I356" s="28"/>
      <c r="J356" s="28"/>
      <c r="K356" s="28"/>
    </row>
    <row r="357" spans="2:11" x14ac:dyDescent="0.2">
      <c r="B357" s="9"/>
      <c r="H357" s="28"/>
      <c r="I357" s="28"/>
      <c r="J357" s="28"/>
      <c r="K357" s="28"/>
    </row>
    <row r="358" spans="2:11" x14ac:dyDescent="0.2">
      <c r="B358" s="9"/>
      <c r="H358" s="28"/>
      <c r="I358" s="28"/>
      <c r="J358" s="28"/>
      <c r="K358" s="28"/>
    </row>
    <row r="359" spans="2:11" x14ac:dyDescent="0.2">
      <c r="B359" s="9"/>
      <c r="H359" s="28"/>
      <c r="I359" s="28"/>
      <c r="J359" s="28"/>
      <c r="K359" s="28"/>
    </row>
    <row r="360" spans="2:11" x14ac:dyDescent="0.2">
      <c r="B360" s="9"/>
      <c r="H360" s="28"/>
      <c r="I360" s="28"/>
      <c r="J360" s="28"/>
      <c r="K360" s="28"/>
    </row>
    <row r="361" spans="2:11" x14ac:dyDescent="0.2">
      <c r="B361" s="9"/>
      <c r="H361" s="28"/>
      <c r="I361" s="28"/>
      <c r="J361" s="28"/>
      <c r="K361" s="28"/>
    </row>
    <row r="362" spans="2:11" x14ac:dyDescent="0.2">
      <c r="B362" s="9"/>
      <c r="H362" s="28"/>
      <c r="I362" s="28"/>
      <c r="J362" s="28"/>
      <c r="K362" s="28"/>
    </row>
    <row r="363" spans="2:11" x14ac:dyDescent="0.2">
      <c r="B363" s="9"/>
      <c r="H363" s="28"/>
      <c r="I363" s="28"/>
      <c r="J363" s="28"/>
      <c r="K363" s="28"/>
    </row>
    <row r="364" spans="2:11" x14ac:dyDescent="0.2">
      <c r="B364" s="9"/>
      <c r="H364" s="28"/>
      <c r="I364" s="28"/>
      <c r="J364" s="28"/>
      <c r="K364" s="28"/>
    </row>
    <row r="365" spans="2:11" x14ac:dyDescent="0.2">
      <c r="B365" s="9"/>
      <c r="H365" s="28"/>
      <c r="I365" s="28"/>
      <c r="J365" s="28"/>
      <c r="K365" s="28"/>
    </row>
    <row r="366" spans="2:11" x14ac:dyDescent="0.2">
      <c r="B366" s="9"/>
      <c r="H366" s="28"/>
      <c r="I366" s="28"/>
      <c r="J366" s="28"/>
      <c r="K366" s="28"/>
    </row>
    <row r="367" spans="2:11" x14ac:dyDescent="0.2">
      <c r="B367" s="9"/>
      <c r="H367" s="28"/>
      <c r="I367" s="28"/>
      <c r="J367" s="28"/>
      <c r="K367" s="28"/>
    </row>
    <row r="368" spans="2:11" x14ac:dyDescent="0.2">
      <c r="B368" s="9"/>
      <c r="H368" s="28"/>
      <c r="I368" s="28"/>
      <c r="J368" s="28"/>
      <c r="K368" s="28"/>
    </row>
    <row r="369" spans="2:11" x14ac:dyDescent="0.2">
      <c r="B369" s="9"/>
      <c r="H369" s="28"/>
      <c r="I369" s="28"/>
      <c r="J369" s="28"/>
      <c r="K369" s="28"/>
    </row>
    <row r="370" spans="2:11" x14ac:dyDescent="0.2">
      <c r="B370" s="9"/>
      <c r="H370" s="28"/>
      <c r="I370" s="28"/>
      <c r="J370" s="28"/>
      <c r="K370" s="28"/>
    </row>
    <row r="371" spans="2:11" x14ac:dyDescent="0.2">
      <c r="B371" s="9"/>
      <c r="H371" s="28"/>
      <c r="I371" s="28"/>
      <c r="J371" s="28"/>
      <c r="K371" s="28"/>
    </row>
    <row r="372" spans="2:11" x14ac:dyDescent="0.2">
      <c r="B372" s="9"/>
      <c r="H372" s="28"/>
      <c r="I372" s="28"/>
      <c r="J372" s="28"/>
      <c r="K372" s="28"/>
    </row>
    <row r="373" spans="2:11" x14ac:dyDescent="0.2">
      <c r="B373" s="9"/>
      <c r="H373" s="28"/>
      <c r="I373" s="28"/>
      <c r="J373" s="28"/>
      <c r="K373" s="28"/>
    </row>
    <row r="374" spans="2:11" x14ac:dyDescent="0.2">
      <c r="B374" s="9"/>
      <c r="H374" s="28"/>
      <c r="I374" s="28"/>
      <c r="J374" s="28"/>
      <c r="K374" s="28"/>
    </row>
    <row r="375" spans="2:11" x14ac:dyDescent="0.2">
      <c r="B375" s="9"/>
      <c r="H375" s="28"/>
      <c r="I375" s="28"/>
      <c r="J375" s="28"/>
      <c r="K375" s="28"/>
    </row>
    <row r="376" spans="2:11" x14ac:dyDescent="0.2">
      <c r="B376" s="9"/>
      <c r="H376" s="28"/>
      <c r="I376" s="28"/>
      <c r="J376" s="28"/>
      <c r="K376" s="28"/>
    </row>
    <row r="377" spans="2:11" x14ac:dyDescent="0.2">
      <c r="B377" s="9"/>
      <c r="H377" s="28"/>
      <c r="I377" s="28"/>
      <c r="J377" s="28"/>
      <c r="K377" s="28"/>
    </row>
    <row r="378" spans="2:11" x14ac:dyDescent="0.2">
      <c r="B378" s="9"/>
      <c r="H378" s="28"/>
      <c r="I378" s="28"/>
      <c r="J378" s="28"/>
      <c r="K378" s="28"/>
    </row>
    <row r="379" spans="2:11" x14ac:dyDescent="0.2">
      <c r="B379" s="9"/>
      <c r="H379" s="28"/>
      <c r="I379" s="28"/>
      <c r="J379" s="28"/>
      <c r="K379" s="28"/>
    </row>
    <row r="380" spans="2:11" x14ac:dyDescent="0.2">
      <c r="B380" s="9"/>
      <c r="H380" s="28"/>
      <c r="I380" s="28"/>
      <c r="J380" s="28"/>
      <c r="K380" s="28"/>
    </row>
    <row r="381" spans="2:11" x14ac:dyDescent="0.2">
      <c r="B381" s="9"/>
      <c r="H381" s="28"/>
      <c r="I381" s="28"/>
      <c r="J381" s="28"/>
      <c r="K381" s="28"/>
    </row>
    <row r="382" spans="2:11" x14ac:dyDescent="0.2">
      <c r="B382" s="9"/>
      <c r="H382" s="28"/>
      <c r="I382" s="28"/>
      <c r="J382" s="28"/>
      <c r="K382" s="28"/>
    </row>
    <row r="383" spans="2:11" x14ac:dyDescent="0.2">
      <c r="B383" s="9"/>
      <c r="H383" s="28"/>
      <c r="I383" s="28"/>
      <c r="J383" s="28"/>
      <c r="K383" s="28"/>
    </row>
    <row r="384" spans="2:11" x14ac:dyDescent="0.2">
      <c r="B384" s="9"/>
      <c r="H384" s="28"/>
      <c r="I384" s="28"/>
      <c r="J384" s="28"/>
      <c r="K384" s="28"/>
    </row>
    <row r="385" spans="2:11" x14ac:dyDescent="0.2">
      <c r="B385" s="9"/>
      <c r="H385" s="28"/>
      <c r="I385" s="28"/>
      <c r="J385" s="28"/>
      <c r="K385" s="28"/>
    </row>
    <row r="386" spans="2:11" x14ac:dyDescent="0.2">
      <c r="B386" s="9"/>
      <c r="H386" s="28"/>
      <c r="I386" s="28"/>
      <c r="J386" s="28"/>
      <c r="K386" s="28"/>
    </row>
    <row r="387" spans="2:11" x14ac:dyDescent="0.2">
      <c r="B387" s="9"/>
      <c r="H387" s="28"/>
      <c r="I387" s="28"/>
      <c r="J387" s="28"/>
      <c r="K387" s="28"/>
    </row>
    <row r="388" spans="2:11" x14ac:dyDescent="0.2">
      <c r="B388" s="9"/>
      <c r="H388" s="28"/>
      <c r="I388" s="28"/>
      <c r="J388" s="28"/>
      <c r="K388" s="28"/>
    </row>
    <row r="389" spans="2:11" x14ac:dyDescent="0.2">
      <c r="B389" s="9"/>
      <c r="H389" s="28"/>
      <c r="I389" s="28"/>
      <c r="J389" s="28"/>
      <c r="K389" s="28"/>
    </row>
    <row r="390" spans="2:11" x14ac:dyDescent="0.2">
      <c r="B390" s="9"/>
      <c r="H390" s="28"/>
      <c r="I390" s="28"/>
      <c r="J390" s="28"/>
      <c r="K390" s="28"/>
    </row>
    <row r="391" spans="2:11" x14ac:dyDescent="0.2">
      <c r="B391" s="9"/>
      <c r="H391" s="28"/>
      <c r="I391" s="28"/>
      <c r="J391" s="28"/>
      <c r="K391" s="28"/>
    </row>
    <row r="392" spans="2:11" x14ac:dyDescent="0.2">
      <c r="B392" s="9"/>
      <c r="H392" s="28"/>
      <c r="I392" s="28"/>
      <c r="J392" s="28"/>
      <c r="K392" s="28"/>
    </row>
    <row r="393" spans="2:11" x14ac:dyDescent="0.2">
      <c r="B393" s="9"/>
      <c r="H393" s="28"/>
      <c r="I393" s="28"/>
      <c r="J393" s="28"/>
      <c r="K393" s="28"/>
    </row>
    <row r="394" spans="2:11" x14ac:dyDescent="0.2">
      <c r="B394" s="9"/>
      <c r="H394" s="28"/>
      <c r="I394" s="28"/>
      <c r="J394" s="28"/>
      <c r="K394" s="28"/>
    </row>
    <row r="395" spans="2:11" x14ac:dyDescent="0.2">
      <c r="B395" s="9"/>
      <c r="H395" s="28"/>
      <c r="I395" s="28"/>
      <c r="J395" s="28"/>
      <c r="K395" s="28"/>
    </row>
    <row r="396" spans="2:11" x14ac:dyDescent="0.2">
      <c r="B396" s="9"/>
      <c r="H396" s="28"/>
      <c r="I396" s="28"/>
      <c r="J396" s="28"/>
      <c r="K396" s="28"/>
    </row>
    <row r="397" spans="2:11" x14ac:dyDescent="0.2">
      <c r="B397" s="9"/>
      <c r="H397" s="28"/>
      <c r="I397" s="28"/>
      <c r="J397" s="28"/>
      <c r="K397" s="28"/>
    </row>
    <row r="398" spans="2:11" x14ac:dyDescent="0.2">
      <c r="B398" s="9"/>
      <c r="H398" s="28"/>
      <c r="I398" s="28"/>
      <c r="J398" s="28"/>
      <c r="K398" s="28"/>
    </row>
    <row r="399" spans="2:11" x14ac:dyDescent="0.2">
      <c r="B399" s="9"/>
      <c r="H399" s="28"/>
      <c r="I399" s="28"/>
      <c r="J399" s="28"/>
      <c r="K399" s="28"/>
    </row>
    <row r="400" spans="2:11" x14ac:dyDescent="0.2">
      <c r="B400" s="9"/>
      <c r="H400" s="28"/>
      <c r="I400" s="28"/>
      <c r="J400" s="28"/>
      <c r="K400" s="28"/>
    </row>
    <row r="401" spans="2:11" x14ac:dyDescent="0.2">
      <c r="B401" s="9"/>
      <c r="H401" s="28"/>
      <c r="I401" s="28"/>
      <c r="J401" s="28"/>
      <c r="K401" s="28"/>
    </row>
    <row r="402" spans="2:11" x14ac:dyDescent="0.2">
      <c r="B402" s="9"/>
      <c r="H402" s="28"/>
      <c r="I402" s="28"/>
      <c r="J402" s="28"/>
      <c r="K402" s="28"/>
    </row>
    <row r="403" spans="2:11" x14ac:dyDescent="0.2">
      <c r="B403" s="9"/>
      <c r="H403" s="28"/>
      <c r="I403" s="28"/>
      <c r="J403" s="28"/>
      <c r="K403" s="28"/>
    </row>
    <row r="404" spans="2:11" x14ac:dyDescent="0.2">
      <c r="B404" s="9"/>
      <c r="H404" s="28"/>
      <c r="I404" s="28"/>
      <c r="J404" s="28"/>
      <c r="K404" s="28"/>
    </row>
    <row r="405" spans="2:11" x14ac:dyDescent="0.2">
      <c r="B405" s="9"/>
      <c r="H405" s="28"/>
      <c r="I405" s="28"/>
      <c r="J405" s="28"/>
      <c r="K405" s="28"/>
    </row>
    <row r="406" spans="2:11" x14ac:dyDescent="0.2">
      <c r="B406" s="9"/>
      <c r="H406" s="28"/>
      <c r="I406" s="28"/>
      <c r="J406" s="28"/>
      <c r="K406" s="28"/>
    </row>
    <row r="407" spans="2:11" x14ac:dyDescent="0.2">
      <c r="B407" s="9"/>
      <c r="H407" s="28"/>
      <c r="I407" s="28"/>
      <c r="J407" s="28"/>
      <c r="K407" s="28"/>
    </row>
    <row r="408" spans="2:11" x14ac:dyDescent="0.2">
      <c r="B408" s="9"/>
      <c r="H408" s="28"/>
      <c r="I408" s="28"/>
      <c r="J408" s="28"/>
      <c r="K408" s="28"/>
    </row>
    <row r="409" spans="2:11" x14ac:dyDescent="0.2">
      <c r="B409" s="9"/>
      <c r="H409" s="28"/>
      <c r="I409" s="28"/>
      <c r="J409" s="28"/>
      <c r="K409" s="28"/>
    </row>
    <row r="410" spans="2:11" x14ac:dyDescent="0.2">
      <c r="B410" s="9"/>
      <c r="H410" s="28"/>
      <c r="I410" s="28"/>
      <c r="J410" s="28"/>
      <c r="K410" s="28"/>
    </row>
    <row r="411" spans="2:11" x14ac:dyDescent="0.2">
      <c r="B411" s="9"/>
      <c r="H411" s="28"/>
      <c r="I411" s="28"/>
      <c r="J411" s="28"/>
      <c r="K411" s="28"/>
    </row>
    <row r="412" spans="2:11" x14ac:dyDescent="0.2">
      <c r="B412" s="9"/>
      <c r="H412" s="28"/>
      <c r="I412" s="28"/>
      <c r="J412" s="28"/>
      <c r="K412" s="28"/>
    </row>
    <row r="413" spans="2:11" x14ac:dyDescent="0.2">
      <c r="B413" s="9"/>
      <c r="H413" s="28"/>
      <c r="I413" s="28"/>
      <c r="J413" s="28"/>
      <c r="K413" s="28"/>
    </row>
    <row r="414" spans="2:11" x14ac:dyDescent="0.2">
      <c r="B414" s="9"/>
      <c r="H414" s="28"/>
      <c r="I414" s="28"/>
      <c r="J414" s="28"/>
      <c r="K414" s="28"/>
    </row>
    <row r="415" spans="2:11" x14ac:dyDescent="0.2">
      <c r="B415" s="9"/>
      <c r="H415" s="28"/>
      <c r="I415" s="28"/>
      <c r="J415" s="28"/>
      <c r="K415" s="28"/>
    </row>
    <row r="416" spans="2:11" x14ac:dyDescent="0.2">
      <c r="B416" s="9"/>
      <c r="H416" s="28"/>
      <c r="I416" s="28"/>
      <c r="J416" s="28"/>
      <c r="K416" s="28"/>
    </row>
    <row r="417" spans="2:11" x14ac:dyDescent="0.2">
      <c r="B417" s="9"/>
      <c r="H417" s="28"/>
      <c r="I417" s="28"/>
      <c r="J417" s="28"/>
      <c r="K417" s="28"/>
    </row>
    <row r="418" spans="2:11" x14ac:dyDescent="0.2">
      <c r="B418" s="9"/>
      <c r="H418" s="28"/>
      <c r="I418" s="28"/>
      <c r="J418" s="28"/>
      <c r="K418" s="28"/>
    </row>
    <row r="419" spans="2:11" x14ac:dyDescent="0.2">
      <c r="B419" s="9"/>
      <c r="H419" s="28"/>
      <c r="I419" s="28"/>
      <c r="J419" s="28"/>
      <c r="K419" s="28"/>
    </row>
    <row r="420" spans="2:11" x14ac:dyDescent="0.2">
      <c r="B420" s="9"/>
      <c r="H420" s="28"/>
      <c r="I420" s="28"/>
      <c r="J420" s="28"/>
      <c r="K420" s="28"/>
    </row>
    <row r="421" spans="2:11" x14ac:dyDescent="0.2">
      <c r="B421" s="9"/>
      <c r="H421" s="28"/>
      <c r="I421" s="28"/>
      <c r="J421" s="28"/>
      <c r="K421" s="28"/>
    </row>
    <row r="422" spans="2:11" x14ac:dyDescent="0.2">
      <c r="B422" s="9"/>
      <c r="H422" s="28"/>
      <c r="I422" s="28"/>
      <c r="J422" s="28"/>
      <c r="K422" s="28"/>
    </row>
    <row r="423" spans="2:11" x14ac:dyDescent="0.2">
      <c r="B423" s="9"/>
      <c r="H423" s="28"/>
      <c r="I423" s="28"/>
      <c r="J423" s="28"/>
      <c r="K423" s="28"/>
    </row>
    <row r="424" spans="2:11" x14ac:dyDescent="0.2">
      <c r="B424" s="9"/>
      <c r="H424" s="28"/>
      <c r="I424" s="28"/>
      <c r="J424" s="28"/>
      <c r="K424" s="28"/>
    </row>
    <row r="425" spans="2:11" x14ac:dyDescent="0.2">
      <c r="B425" s="9"/>
      <c r="H425" s="28"/>
      <c r="I425" s="28"/>
      <c r="J425" s="28"/>
      <c r="K425" s="28"/>
    </row>
    <row r="426" spans="2:11" x14ac:dyDescent="0.2">
      <c r="B426" s="9"/>
      <c r="H426" s="28"/>
      <c r="I426" s="28"/>
      <c r="J426" s="28"/>
      <c r="K426" s="28"/>
    </row>
    <row r="427" spans="2:11" x14ac:dyDescent="0.2">
      <c r="B427" s="9"/>
      <c r="H427" s="28"/>
      <c r="I427" s="28"/>
      <c r="J427" s="28"/>
      <c r="K427" s="28"/>
    </row>
    <row r="428" spans="2:11" x14ac:dyDescent="0.2">
      <c r="B428" s="9"/>
      <c r="H428" s="28"/>
      <c r="I428" s="28"/>
      <c r="J428" s="28"/>
      <c r="K428" s="28"/>
    </row>
    <row r="429" spans="2:11" x14ac:dyDescent="0.2">
      <c r="B429" s="9"/>
      <c r="H429" s="28"/>
      <c r="I429" s="28"/>
      <c r="J429" s="28"/>
      <c r="K429" s="28"/>
    </row>
    <row r="430" spans="2:11" x14ac:dyDescent="0.2">
      <c r="B430" s="9"/>
      <c r="H430" s="28"/>
      <c r="I430" s="28"/>
      <c r="J430" s="28"/>
      <c r="K430" s="28"/>
    </row>
    <row r="431" spans="2:11" x14ac:dyDescent="0.2">
      <c r="B431" s="9"/>
      <c r="H431" s="28"/>
      <c r="I431" s="28"/>
      <c r="J431" s="28"/>
      <c r="K431" s="28"/>
    </row>
    <row r="432" spans="2:11" x14ac:dyDescent="0.2">
      <c r="B432" s="9"/>
      <c r="H432" s="28"/>
      <c r="I432" s="28"/>
      <c r="J432" s="28"/>
      <c r="K432" s="28"/>
    </row>
    <row r="433" spans="2:11" x14ac:dyDescent="0.2">
      <c r="B433" s="9"/>
      <c r="H433" s="28"/>
      <c r="I433" s="28"/>
      <c r="J433" s="28"/>
      <c r="K433" s="28"/>
    </row>
    <row r="434" spans="2:11" x14ac:dyDescent="0.2">
      <c r="B434" s="9"/>
      <c r="H434" s="28"/>
      <c r="I434" s="28"/>
      <c r="J434" s="28"/>
      <c r="K434" s="28"/>
    </row>
    <row r="435" spans="2:11" x14ac:dyDescent="0.2">
      <c r="B435" s="9"/>
      <c r="H435" s="28"/>
      <c r="I435" s="28"/>
      <c r="J435" s="28"/>
      <c r="K435" s="28"/>
    </row>
    <row r="436" spans="2:11" x14ac:dyDescent="0.2">
      <c r="B436" s="9"/>
      <c r="H436" s="28"/>
      <c r="I436" s="28"/>
      <c r="J436" s="28"/>
      <c r="K436" s="28"/>
    </row>
    <row r="437" spans="2:11" x14ac:dyDescent="0.2">
      <c r="B437" s="9"/>
      <c r="H437" s="28"/>
      <c r="I437" s="28"/>
      <c r="J437" s="28"/>
      <c r="K437" s="28"/>
    </row>
    <row r="438" spans="2:11" x14ac:dyDescent="0.2">
      <c r="B438" s="9"/>
      <c r="H438" s="28"/>
      <c r="I438" s="28"/>
      <c r="J438" s="28"/>
      <c r="K438" s="28"/>
    </row>
    <row r="439" spans="2:11" x14ac:dyDescent="0.2">
      <c r="B439" s="9"/>
      <c r="H439" s="28"/>
      <c r="I439" s="28"/>
      <c r="J439" s="28"/>
      <c r="K439" s="28"/>
    </row>
    <row r="440" spans="2:11" x14ac:dyDescent="0.2">
      <c r="B440" s="9"/>
      <c r="H440" s="28"/>
      <c r="I440" s="28"/>
      <c r="J440" s="28"/>
      <c r="K440" s="28"/>
    </row>
    <row r="441" spans="2:11" x14ac:dyDescent="0.2">
      <c r="B441" s="9"/>
      <c r="H441" s="28"/>
      <c r="I441" s="28"/>
      <c r="J441" s="28"/>
      <c r="K441" s="28"/>
    </row>
    <row r="442" spans="2:11" x14ac:dyDescent="0.2">
      <c r="B442" s="9"/>
      <c r="H442" s="28"/>
      <c r="I442" s="28"/>
      <c r="J442" s="28"/>
      <c r="K442" s="28"/>
    </row>
    <row r="443" spans="2:11" x14ac:dyDescent="0.2">
      <c r="B443" s="9"/>
      <c r="H443" s="28"/>
      <c r="I443" s="28"/>
      <c r="J443" s="28"/>
      <c r="K443" s="28"/>
    </row>
    <row r="444" spans="2:11" x14ac:dyDescent="0.2">
      <c r="B444" s="9"/>
      <c r="H444" s="28"/>
      <c r="I444" s="28"/>
      <c r="J444" s="28"/>
      <c r="K444" s="28"/>
    </row>
    <row r="445" spans="2:11" x14ac:dyDescent="0.2">
      <c r="B445" s="9"/>
      <c r="H445" s="28"/>
      <c r="I445" s="28"/>
      <c r="J445" s="28"/>
      <c r="K445" s="28"/>
    </row>
    <row r="446" spans="2:11" x14ac:dyDescent="0.2">
      <c r="B446" s="9"/>
      <c r="H446" s="28"/>
      <c r="I446" s="28"/>
      <c r="J446" s="28"/>
      <c r="K446" s="28"/>
    </row>
    <row r="447" spans="2:11" x14ac:dyDescent="0.2">
      <c r="B447" s="9"/>
      <c r="H447" s="28"/>
      <c r="I447" s="28"/>
      <c r="J447" s="28"/>
      <c r="K447" s="28"/>
    </row>
    <row r="448" spans="2:11" x14ac:dyDescent="0.2">
      <c r="B448" s="9"/>
      <c r="H448" s="28"/>
      <c r="I448" s="28"/>
      <c r="J448" s="28"/>
      <c r="K448" s="28"/>
    </row>
    <row r="449" spans="2:11" x14ac:dyDescent="0.2">
      <c r="B449" s="9"/>
      <c r="H449" s="28"/>
      <c r="I449" s="28"/>
      <c r="J449" s="28"/>
      <c r="K449" s="28"/>
    </row>
    <row r="450" spans="2:11" x14ac:dyDescent="0.2">
      <c r="B450" s="9"/>
      <c r="H450" s="28"/>
      <c r="I450" s="28"/>
      <c r="J450" s="28"/>
      <c r="K450" s="28"/>
    </row>
    <row r="451" spans="2:11" x14ac:dyDescent="0.2">
      <c r="B451" s="9"/>
      <c r="H451" s="28"/>
      <c r="I451" s="28"/>
      <c r="J451" s="28"/>
      <c r="K451" s="28"/>
    </row>
    <row r="452" spans="2:11" x14ac:dyDescent="0.2">
      <c r="B452" s="9"/>
      <c r="H452" s="28"/>
      <c r="I452" s="28"/>
      <c r="J452" s="28"/>
      <c r="K452" s="28"/>
    </row>
    <row r="453" spans="2:11" x14ac:dyDescent="0.2">
      <c r="B453" s="9"/>
      <c r="H453" s="28"/>
      <c r="I453" s="28"/>
      <c r="J453" s="28"/>
      <c r="K453" s="28"/>
    </row>
    <row r="454" spans="2:11" x14ac:dyDescent="0.2">
      <c r="B454" s="9"/>
      <c r="H454" s="28"/>
      <c r="I454" s="28"/>
      <c r="J454" s="28"/>
      <c r="K454" s="28"/>
    </row>
    <row r="455" spans="2:11" x14ac:dyDescent="0.2">
      <c r="B455" s="9"/>
      <c r="H455" s="28"/>
      <c r="I455" s="28"/>
      <c r="J455" s="28"/>
      <c r="K455" s="28"/>
    </row>
    <row r="456" spans="2:11" x14ac:dyDescent="0.2">
      <c r="B456" s="9"/>
      <c r="H456" s="28"/>
      <c r="I456" s="28"/>
      <c r="J456" s="28"/>
      <c r="K456" s="28"/>
    </row>
    <row r="457" spans="2:11" x14ac:dyDescent="0.2">
      <c r="B457" s="9"/>
      <c r="H457" s="28"/>
      <c r="I457" s="28"/>
      <c r="J457" s="28"/>
      <c r="K457" s="28"/>
    </row>
    <row r="458" spans="2:11" x14ac:dyDescent="0.2">
      <c r="B458" s="9"/>
      <c r="H458" s="28"/>
      <c r="I458" s="28"/>
      <c r="J458" s="28"/>
      <c r="K458" s="28"/>
    </row>
    <row r="459" spans="2:11" x14ac:dyDescent="0.2">
      <c r="B459" s="9"/>
      <c r="H459" s="28"/>
      <c r="I459" s="28"/>
      <c r="J459" s="28"/>
      <c r="K459" s="28"/>
    </row>
    <row r="460" spans="2:11" x14ac:dyDescent="0.2">
      <c r="B460" s="9"/>
      <c r="H460" s="28"/>
      <c r="I460" s="28"/>
      <c r="J460" s="28"/>
      <c r="K460" s="28"/>
    </row>
    <row r="461" spans="2:11" x14ac:dyDescent="0.2">
      <c r="B461" s="9"/>
      <c r="H461" s="28"/>
      <c r="I461" s="28"/>
      <c r="J461" s="28"/>
      <c r="K461" s="28"/>
    </row>
    <row r="462" spans="2:11" x14ac:dyDescent="0.2">
      <c r="B462" s="9"/>
      <c r="H462" s="28"/>
      <c r="I462" s="28"/>
      <c r="J462" s="28"/>
      <c r="K462" s="28"/>
    </row>
    <row r="463" spans="2:11" x14ac:dyDescent="0.2">
      <c r="B463" s="9"/>
      <c r="H463" s="28"/>
      <c r="I463" s="28"/>
      <c r="J463" s="28"/>
      <c r="K463" s="28"/>
    </row>
    <row r="464" spans="2:11" x14ac:dyDescent="0.2">
      <c r="B464" s="9"/>
      <c r="H464" s="28"/>
      <c r="I464" s="28"/>
      <c r="J464" s="28"/>
      <c r="K464" s="28"/>
    </row>
    <row r="465" spans="2:11" x14ac:dyDescent="0.2">
      <c r="B465" s="9"/>
      <c r="H465" s="28"/>
      <c r="I465" s="28"/>
      <c r="J465" s="28"/>
      <c r="K465" s="28"/>
    </row>
    <row r="466" spans="2:11" x14ac:dyDescent="0.2">
      <c r="B466" s="9"/>
      <c r="H466" s="28"/>
      <c r="I466" s="28"/>
      <c r="J466" s="28"/>
      <c r="K466" s="28"/>
    </row>
    <row r="467" spans="2:11" x14ac:dyDescent="0.2">
      <c r="B467" s="9"/>
      <c r="H467" s="28"/>
      <c r="I467" s="28"/>
      <c r="J467" s="28"/>
      <c r="K467" s="28"/>
    </row>
    <row r="468" spans="2:11" x14ac:dyDescent="0.2">
      <c r="B468" s="9"/>
      <c r="H468" s="28"/>
      <c r="I468" s="28"/>
      <c r="J468" s="28"/>
      <c r="K468" s="28"/>
    </row>
    <row r="469" spans="2:11" x14ac:dyDescent="0.2">
      <c r="B469" s="9"/>
      <c r="H469" s="28"/>
      <c r="I469" s="28"/>
      <c r="J469" s="28"/>
      <c r="K469" s="28"/>
    </row>
    <row r="470" spans="2:11" x14ac:dyDescent="0.2">
      <c r="B470" s="9"/>
      <c r="H470" s="28"/>
      <c r="I470" s="28"/>
      <c r="J470" s="28"/>
      <c r="K470" s="28"/>
    </row>
    <row r="471" spans="2:11" x14ac:dyDescent="0.2">
      <c r="B471" s="9"/>
      <c r="H471" s="28"/>
      <c r="I471" s="28"/>
      <c r="J471" s="28"/>
      <c r="K471" s="28"/>
    </row>
    <row r="472" spans="2:11" x14ac:dyDescent="0.2">
      <c r="B472" s="9"/>
      <c r="H472" s="28"/>
      <c r="I472" s="28"/>
      <c r="J472" s="28"/>
      <c r="K472" s="28"/>
    </row>
    <row r="473" spans="2:11" x14ac:dyDescent="0.2">
      <c r="B473" s="9"/>
      <c r="H473" s="28"/>
      <c r="I473" s="28"/>
      <c r="J473" s="28"/>
      <c r="K473" s="28"/>
    </row>
    <row r="474" spans="2:11" x14ac:dyDescent="0.2">
      <c r="B474" s="9"/>
      <c r="H474" s="28"/>
      <c r="I474" s="28"/>
      <c r="J474" s="28"/>
      <c r="K474" s="28"/>
    </row>
    <row r="475" spans="2:11" x14ac:dyDescent="0.2">
      <c r="B475" s="9"/>
      <c r="H475" s="28"/>
      <c r="I475" s="28"/>
      <c r="J475" s="28"/>
      <c r="K475" s="28"/>
    </row>
    <row r="476" spans="2:11" x14ac:dyDescent="0.2">
      <c r="B476" s="9"/>
      <c r="H476" s="28"/>
      <c r="I476" s="28"/>
      <c r="J476" s="28"/>
      <c r="K476" s="28"/>
    </row>
    <row r="477" spans="2:11" x14ac:dyDescent="0.2">
      <c r="B477" s="9"/>
      <c r="H477" s="28"/>
      <c r="I477" s="28"/>
      <c r="J477" s="28"/>
      <c r="K477" s="28"/>
    </row>
    <row r="478" spans="2:11" x14ac:dyDescent="0.2">
      <c r="B478" s="9"/>
      <c r="H478" s="28"/>
      <c r="I478" s="28"/>
      <c r="J478" s="28"/>
      <c r="K478" s="28"/>
    </row>
    <row r="479" spans="2:11" x14ac:dyDescent="0.2">
      <c r="B479" s="9"/>
      <c r="H479" s="28"/>
      <c r="I479" s="28"/>
      <c r="J479" s="28"/>
      <c r="K479" s="28"/>
    </row>
    <row r="480" spans="2:11" x14ac:dyDescent="0.2">
      <c r="B480" s="9"/>
      <c r="H480" s="28"/>
      <c r="I480" s="28"/>
      <c r="J480" s="28"/>
      <c r="K480" s="28"/>
    </row>
    <row r="481" spans="2:11" x14ac:dyDescent="0.2">
      <c r="B481" s="9"/>
      <c r="H481" s="28"/>
      <c r="I481" s="28"/>
      <c r="J481" s="28"/>
      <c r="K481" s="28"/>
    </row>
    <row r="482" spans="2:11" x14ac:dyDescent="0.2">
      <c r="B482" s="9"/>
      <c r="H482" s="28"/>
      <c r="I482" s="28"/>
      <c r="J482" s="28"/>
      <c r="K482" s="28"/>
    </row>
    <row r="483" spans="2:11" x14ac:dyDescent="0.2">
      <c r="B483" s="9"/>
      <c r="H483" s="28"/>
      <c r="I483" s="28"/>
      <c r="J483" s="28"/>
      <c r="K483" s="28"/>
    </row>
    <row r="484" spans="2:11" x14ac:dyDescent="0.2">
      <c r="B484" s="9"/>
      <c r="H484" s="28"/>
      <c r="I484" s="28"/>
      <c r="J484" s="28"/>
      <c r="K484" s="28"/>
    </row>
    <row r="485" spans="2:11" x14ac:dyDescent="0.2">
      <c r="B485" s="9"/>
      <c r="H485" s="28"/>
      <c r="I485" s="28"/>
      <c r="J485" s="28"/>
      <c r="K485" s="28"/>
    </row>
    <row r="486" spans="2:11" x14ac:dyDescent="0.2">
      <c r="B486" s="9"/>
      <c r="H486" s="28"/>
      <c r="I486" s="28"/>
      <c r="J486" s="28"/>
      <c r="K486" s="28"/>
    </row>
    <row r="487" spans="2:11" x14ac:dyDescent="0.2">
      <c r="B487" s="9"/>
      <c r="H487" s="28"/>
      <c r="I487" s="28"/>
      <c r="J487" s="28"/>
      <c r="K487" s="28"/>
    </row>
    <row r="488" spans="2:11" x14ac:dyDescent="0.2">
      <c r="B488" s="9"/>
      <c r="H488" s="28"/>
      <c r="I488" s="28"/>
      <c r="J488" s="28"/>
      <c r="K488" s="28"/>
    </row>
    <row r="489" spans="2:11" x14ac:dyDescent="0.2">
      <c r="B489" s="9"/>
      <c r="H489" s="28"/>
      <c r="I489" s="28"/>
      <c r="J489" s="28"/>
      <c r="K489" s="28"/>
    </row>
    <row r="490" spans="2:11" x14ac:dyDescent="0.2">
      <c r="B490" s="9"/>
      <c r="H490" s="28"/>
      <c r="I490" s="28"/>
      <c r="J490" s="28"/>
      <c r="K490" s="28"/>
    </row>
    <row r="491" spans="2:11" x14ac:dyDescent="0.2">
      <c r="B491" s="9"/>
      <c r="H491" s="28"/>
      <c r="I491" s="28"/>
      <c r="J491" s="28"/>
      <c r="K491" s="28"/>
    </row>
    <row r="492" spans="2:11" x14ac:dyDescent="0.2">
      <c r="B492" s="9"/>
      <c r="H492" s="28"/>
      <c r="I492" s="28"/>
      <c r="J492" s="28"/>
      <c r="K492" s="28"/>
    </row>
    <row r="493" spans="2:11" x14ac:dyDescent="0.2">
      <c r="B493" s="9"/>
      <c r="H493" s="28"/>
      <c r="I493" s="28"/>
      <c r="J493" s="28"/>
      <c r="K493" s="28"/>
    </row>
    <row r="494" spans="2:11" x14ac:dyDescent="0.2">
      <c r="B494" s="9"/>
      <c r="H494" s="28"/>
      <c r="I494" s="28"/>
      <c r="J494" s="28"/>
      <c r="K494" s="28"/>
    </row>
    <row r="495" spans="2:11" x14ac:dyDescent="0.2">
      <c r="B495" s="9"/>
      <c r="H495" s="28"/>
      <c r="I495" s="28"/>
      <c r="J495" s="28"/>
      <c r="K495" s="28"/>
    </row>
    <row r="496" spans="2:11" x14ac:dyDescent="0.2">
      <c r="B496" s="9"/>
      <c r="H496" s="28"/>
      <c r="I496" s="28"/>
      <c r="J496" s="28"/>
      <c r="K496" s="28"/>
    </row>
    <row r="497" spans="2:11" x14ac:dyDescent="0.2">
      <c r="B497" s="9"/>
      <c r="H497" s="28"/>
      <c r="I497" s="28"/>
      <c r="J497" s="28"/>
      <c r="K497" s="28"/>
    </row>
    <row r="498" spans="2:11" x14ac:dyDescent="0.2">
      <c r="B498" s="9"/>
      <c r="H498" s="28"/>
      <c r="I498" s="28"/>
      <c r="J498" s="28"/>
      <c r="K498" s="28"/>
    </row>
    <row r="499" spans="2:11" x14ac:dyDescent="0.2">
      <c r="B499" s="9"/>
      <c r="H499" s="28"/>
      <c r="I499" s="28"/>
      <c r="J499" s="28"/>
      <c r="K499" s="28"/>
    </row>
    <row r="500" spans="2:11" x14ac:dyDescent="0.2">
      <c r="B500" s="9"/>
      <c r="H500" s="28"/>
      <c r="I500" s="28"/>
      <c r="J500" s="28"/>
      <c r="K500" s="28"/>
    </row>
    <row r="501" spans="2:11" x14ac:dyDescent="0.2">
      <c r="B501" s="9"/>
      <c r="H501" s="28"/>
      <c r="I501" s="28"/>
      <c r="J501" s="28"/>
      <c r="K501" s="28"/>
    </row>
    <row r="502" spans="2:11" x14ac:dyDescent="0.2">
      <c r="B502" s="9"/>
      <c r="H502" s="28"/>
      <c r="I502" s="28"/>
      <c r="J502" s="28"/>
      <c r="K502" s="28"/>
    </row>
    <row r="503" spans="2:11" x14ac:dyDescent="0.2">
      <c r="B503" s="9"/>
      <c r="H503" s="28"/>
      <c r="I503" s="28"/>
      <c r="J503" s="28"/>
      <c r="K503" s="28"/>
    </row>
    <row r="504" spans="2:11" x14ac:dyDescent="0.2">
      <c r="B504" s="9"/>
      <c r="H504" s="28"/>
      <c r="I504" s="28"/>
      <c r="J504" s="28"/>
      <c r="K504" s="28"/>
    </row>
    <row r="505" spans="2:11" x14ac:dyDescent="0.2">
      <c r="B505" s="9"/>
      <c r="H505" s="28"/>
      <c r="I505" s="28"/>
      <c r="J505" s="28"/>
      <c r="K505" s="28"/>
    </row>
    <row r="506" spans="2:11" x14ac:dyDescent="0.2">
      <c r="B506" s="9"/>
      <c r="H506" s="28"/>
      <c r="I506" s="28"/>
      <c r="J506" s="28"/>
      <c r="K506" s="28"/>
    </row>
    <row r="507" spans="2:11" x14ac:dyDescent="0.2">
      <c r="B507" s="9"/>
      <c r="H507" s="28"/>
      <c r="I507" s="28"/>
      <c r="J507" s="28"/>
      <c r="K507" s="28"/>
    </row>
    <row r="508" spans="2:11" x14ac:dyDescent="0.2">
      <c r="B508" s="9"/>
      <c r="H508" s="28"/>
      <c r="I508" s="28"/>
      <c r="J508" s="28"/>
      <c r="K508" s="28"/>
    </row>
    <row r="509" spans="2:11" x14ac:dyDescent="0.2">
      <c r="B509" s="9"/>
      <c r="H509" s="28"/>
      <c r="I509" s="28"/>
      <c r="J509" s="28"/>
      <c r="K509" s="28"/>
    </row>
    <row r="510" spans="2:11" x14ac:dyDescent="0.2">
      <c r="B510" s="9"/>
      <c r="H510" s="28"/>
      <c r="I510" s="28"/>
      <c r="J510" s="28"/>
      <c r="K510" s="28"/>
    </row>
    <row r="511" spans="2:11" x14ac:dyDescent="0.2">
      <c r="B511" s="9"/>
      <c r="H511" s="28"/>
      <c r="I511" s="28"/>
      <c r="J511" s="28"/>
      <c r="K511" s="28"/>
    </row>
    <row r="512" spans="2:11" x14ac:dyDescent="0.2">
      <c r="B512" s="9"/>
      <c r="H512" s="28"/>
      <c r="I512" s="28"/>
      <c r="J512" s="28"/>
      <c r="K512" s="28"/>
    </row>
    <row r="513" spans="2:11" x14ac:dyDescent="0.2">
      <c r="B513" s="9"/>
      <c r="H513" s="28"/>
      <c r="I513" s="28"/>
      <c r="J513" s="28"/>
      <c r="K513" s="28"/>
    </row>
    <row r="514" spans="2:11" x14ac:dyDescent="0.2">
      <c r="B514" s="9"/>
      <c r="H514" s="28"/>
      <c r="I514" s="28"/>
      <c r="J514" s="28"/>
      <c r="K514" s="28"/>
    </row>
    <row r="515" spans="2:11" x14ac:dyDescent="0.2">
      <c r="B515" s="9"/>
      <c r="H515" s="28"/>
      <c r="I515" s="28"/>
      <c r="J515" s="28"/>
      <c r="K515" s="28"/>
    </row>
    <row r="516" spans="2:11" x14ac:dyDescent="0.2">
      <c r="B516" s="9"/>
      <c r="H516" s="28"/>
      <c r="I516" s="28"/>
      <c r="J516" s="28"/>
      <c r="K516" s="28"/>
    </row>
    <row r="517" spans="2:11" x14ac:dyDescent="0.2">
      <c r="B517" s="9"/>
      <c r="H517" s="28"/>
      <c r="I517" s="28"/>
      <c r="J517" s="28"/>
      <c r="K517" s="28"/>
    </row>
    <row r="518" spans="2:11" x14ac:dyDescent="0.2">
      <c r="B518" s="9"/>
      <c r="H518" s="28"/>
      <c r="I518" s="28"/>
      <c r="J518" s="28"/>
      <c r="K518" s="28"/>
    </row>
    <row r="519" spans="2:11" x14ac:dyDescent="0.2">
      <c r="B519" s="9"/>
      <c r="H519" s="28"/>
      <c r="I519" s="28"/>
      <c r="J519" s="28"/>
      <c r="K519" s="28"/>
    </row>
    <row r="520" spans="2:11" x14ac:dyDescent="0.2">
      <c r="B520" s="9"/>
      <c r="H520" s="28"/>
      <c r="I520" s="28"/>
      <c r="J520" s="28"/>
      <c r="K520" s="28"/>
    </row>
    <row r="521" spans="2:11" x14ac:dyDescent="0.2">
      <c r="B521" s="9"/>
      <c r="H521" s="28"/>
      <c r="I521" s="28"/>
      <c r="J521" s="28"/>
      <c r="K521" s="28"/>
    </row>
    <row r="522" spans="2:11" x14ac:dyDescent="0.2">
      <c r="B522" s="9"/>
      <c r="H522" s="28"/>
      <c r="I522" s="28"/>
      <c r="J522" s="28"/>
      <c r="K522" s="28"/>
    </row>
    <row r="523" spans="2:11" x14ac:dyDescent="0.2">
      <c r="B523" s="9"/>
      <c r="H523" s="28"/>
      <c r="I523" s="28"/>
      <c r="J523" s="28"/>
      <c r="K523" s="28"/>
    </row>
    <row r="524" spans="2:11" x14ac:dyDescent="0.2">
      <c r="B524" s="9"/>
      <c r="H524" s="28"/>
      <c r="I524" s="28"/>
      <c r="J524" s="28"/>
      <c r="K524" s="28"/>
    </row>
    <row r="525" spans="2:11" x14ac:dyDescent="0.2">
      <c r="B525" s="9"/>
      <c r="H525" s="28"/>
      <c r="I525" s="28"/>
      <c r="J525" s="28"/>
      <c r="K525" s="28"/>
    </row>
    <row r="526" spans="2:11" x14ac:dyDescent="0.2">
      <c r="B526" s="9"/>
      <c r="H526" s="28"/>
      <c r="I526" s="28"/>
      <c r="J526" s="28"/>
      <c r="K526" s="28"/>
    </row>
    <row r="527" spans="2:11" x14ac:dyDescent="0.2">
      <c r="B527" s="9"/>
      <c r="H527" s="28"/>
      <c r="I527" s="28"/>
      <c r="J527" s="28"/>
      <c r="K527" s="28"/>
    </row>
    <row r="528" spans="2:11" x14ac:dyDescent="0.2">
      <c r="B528" s="9"/>
      <c r="H528" s="28"/>
      <c r="I528" s="28"/>
      <c r="J528" s="28"/>
      <c r="K528" s="28"/>
    </row>
    <row r="529" spans="2:11" x14ac:dyDescent="0.2">
      <c r="B529" s="9"/>
      <c r="H529" s="28"/>
      <c r="I529" s="28"/>
      <c r="J529" s="28"/>
      <c r="K529" s="28"/>
    </row>
    <row r="530" spans="2:11" x14ac:dyDescent="0.2">
      <c r="B530" s="9"/>
      <c r="H530" s="28"/>
      <c r="I530" s="28"/>
      <c r="J530" s="28"/>
      <c r="K530" s="28"/>
    </row>
    <row r="531" spans="2:11" x14ac:dyDescent="0.2">
      <c r="B531" s="9"/>
      <c r="H531" s="28"/>
      <c r="I531" s="28"/>
      <c r="J531" s="28"/>
      <c r="K531" s="28"/>
    </row>
    <row r="532" spans="2:11" x14ac:dyDescent="0.2">
      <c r="B532" s="9"/>
      <c r="H532" s="28"/>
      <c r="I532" s="28"/>
      <c r="J532" s="28"/>
      <c r="K532" s="28"/>
    </row>
    <row r="533" spans="2:11" x14ac:dyDescent="0.2">
      <c r="B533" s="9"/>
      <c r="H533" s="28"/>
      <c r="I533" s="28"/>
      <c r="J533" s="28"/>
      <c r="K533" s="28"/>
    </row>
    <row r="534" spans="2:11" x14ac:dyDescent="0.2">
      <c r="B534" s="9"/>
      <c r="H534" s="28"/>
      <c r="I534" s="28"/>
      <c r="J534" s="28"/>
      <c r="K534" s="28"/>
    </row>
    <row r="535" spans="2:11" x14ac:dyDescent="0.2">
      <c r="B535" s="9"/>
      <c r="H535" s="28"/>
      <c r="I535" s="28"/>
      <c r="J535" s="28"/>
      <c r="K535" s="28"/>
    </row>
    <row r="536" spans="2:11" x14ac:dyDescent="0.2">
      <c r="B536" s="9"/>
      <c r="H536" s="28"/>
      <c r="I536" s="28"/>
      <c r="J536" s="28"/>
      <c r="K536" s="28"/>
    </row>
    <row r="537" spans="2:11" x14ac:dyDescent="0.2">
      <c r="B537" s="9"/>
      <c r="H537" s="28"/>
      <c r="I537" s="28"/>
      <c r="J537" s="28"/>
      <c r="K537" s="28"/>
    </row>
    <row r="538" spans="2:11" x14ac:dyDescent="0.2">
      <c r="B538" s="9"/>
      <c r="H538" s="28"/>
      <c r="I538" s="28"/>
      <c r="J538" s="28"/>
      <c r="K538" s="28"/>
    </row>
    <row r="539" spans="2:11" x14ac:dyDescent="0.2">
      <c r="B539" s="9"/>
      <c r="H539" s="28"/>
      <c r="I539" s="28"/>
      <c r="J539" s="28"/>
      <c r="K539" s="28"/>
    </row>
    <row r="540" spans="2:11" x14ac:dyDescent="0.2">
      <c r="B540" s="9"/>
      <c r="H540" s="28"/>
      <c r="I540" s="28"/>
      <c r="J540" s="28"/>
      <c r="K540" s="28"/>
    </row>
    <row r="541" spans="2:11" x14ac:dyDescent="0.2">
      <c r="B541" s="9"/>
      <c r="H541" s="28"/>
      <c r="I541" s="28"/>
      <c r="J541" s="28"/>
      <c r="K541" s="28"/>
    </row>
    <row r="542" spans="2:11" x14ac:dyDescent="0.2">
      <c r="B542" s="9"/>
      <c r="H542" s="28"/>
      <c r="I542" s="28"/>
      <c r="J542" s="28"/>
      <c r="K542" s="28"/>
    </row>
    <row r="543" spans="2:11" x14ac:dyDescent="0.2">
      <c r="B543" s="9"/>
      <c r="H543" s="28"/>
      <c r="I543" s="28"/>
      <c r="J543" s="28"/>
      <c r="K543" s="28"/>
    </row>
    <row r="544" spans="2:11" x14ac:dyDescent="0.2">
      <c r="B544" s="9"/>
      <c r="H544" s="28"/>
      <c r="I544" s="28"/>
      <c r="J544" s="28"/>
      <c r="K544" s="28"/>
    </row>
    <row r="545" spans="2:11" x14ac:dyDescent="0.2">
      <c r="B545" s="9"/>
      <c r="H545" s="28"/>
      <c r="I545" s="28"/>
      <c r="J545" s="28"/>
      <c r="K545" s="28"/>
    </row>
    <row r="546" spans="2:11" x14ac:dyDescent="0.2">
      <c r="B546" s="9"/>
      <c r="H546" s="28"/>
      <c r="I546" s="28"/>
      <c r="J546" s="28"/>
      <c r="K546" s="28"/>
    </row>
    <row r="547" spans="2:11" x14ac:dyDescent="0.2">
      <c r="B547" s="9"/>
      <c r="H547" s="28"/>
      <c r="I547" s="28"/>
      <c r="J547" s="28"/>
      <c r="K547" s="28"/>
    </row>
    <row r="548" spans="2:11" x14ac:dyDescent="0.2">
      <c r="B548" s="9"/>
      <c r="H548" s="28"/>
      <c r="I548" s="28"/>
      <c r="J548" s="28"/>
      <c r="K548" s="28"/>
    </row>
    <row r="549" spans="2:11" x14ac:dyDescent="0.2">
      <c r="B549" s="9"/>
      <c r="H549" s="28"/>
      <c r="I549" s="28"/>
      <c r="J549" s="28"/>
      <c r="K549" s="28"/>
    </row>
    <row r="550" spans="2:11" x14ac:dyDescent="0.2">
      <c r="B550" s="9"/>
      <c r="H550" s="28"/>
      <c r="I550" s="28"/>
      <c r="J550" s="28"/>
      <c r="K550" s="28"/>
    </row>
    <row r="551" spans="2:11" x14ac:dyDescent="0.2">
      <c r="B551" s="9"/>
      <c r="H551" s="28"/>
      <c r="I551" s="28"/>
      <c r="J551" s="28"/>
      <c r="K551" s="28"/>
    </row>
    <row r="552" spans="2:11" x14ac:dyDescent="0.2">
      <c r="B552" s="9"/>
      <c r="H552" s="28"/>
      <c r="I552" s="28"/>
      <c r="J552" s="28"/>
      <c r="K552" s="28"/>
    </row>
    <row r="553" spans="2:11" x14ac:dyDescent="0.2">
      <c r="B553" s="9"/>
      <c r="H553" s="28"/>
      <c r="I553" s="28"/>
      <c r="J553" s="28"/>
      <c r="K553" s="28"/>
    </row>
    <row r="554" spans="2:11" x14ac:dyDescent="0.2">
      <c r="B554" s="9"/>
      <c r="H554" s="28"/>
      <c r="I554" s="28"/>
      <c r="J554" s="28"/>
      <c r="K554" s="28"/>
    </row>
    <row r="555" spans="2:11" x14ac:dyDescent="0.2">
      <c r="B555" s="9"/>
      <c r="H555" s="28"/>
      <c r="I555" s="28"/>
      <c r="J555" s="28"/>
      <c r="K555" s="28"/>
    </row>
    <row r="556" spans="2:11" x14ac:dyDescent="0.2">
      <c r="B556" s="9"/>
      <c r="H556" s="28"/>
      <c r="I556" s="28"/>
      <c r="J556" s="28"/>
      <c r="K556" s="28"/>
    </row>
    <row r="557" spans="2:11" x14ac:dyDescent="0.2">
      <c r="B557" s="9"/>
      <c r="H557" s="28"/>
      <c r="I557" s="28"/>
      <c r="J557" s="28"/>
      <c r="K557" s="28"/>
    </row>
    <row r="558" spans="2:11" x14ac:dyDescent="0.2">
      <c r="B558" s="9"/>
      <c r="H558" s="28"/>
      <c r="I558" s="28"/>
      <c r="J558" s="28"/>
      <c r="K558" s="28"/>
    </row>
    <row r="559" spans="2:11" x14ac:dyDescent="0.2">
      <c r="B559" s="9"/>
      <c r="H559" s="28"/>
      <c r="I559" s="28"/>
      <c r="J559" s="28"/>
      <c r="K559" s="28"/>
    </row>
    <row r="560" spans="2:11" x14ac:dyDescent="0.2">
      <c r="B560" s="9"/>
      <c r="H560" s="28"/>
      <c r="I560" s="28"/>
      <c r="J560" s="28"/>
      <c r="K560" s="28"/>
    </row>
    <row r="561" spans="2:11" x14ac:dyDescent="0.2">
      <c r="B561" s="9"/>
      <c r="H561" s="28"/>
      <c r="I561" s="28"/>
      <c r="J561" s="28"/>
      <c r="K561" s="28"/>
    </row>
    <row r="562" spans="2:11" x14ac:dyDescent="0.2">
      <c r="B562" s="9"/>
      <c r="H562" s="28"/>
      <c r="I562" s="28"/>
      <c r="J562" s="28"/>
      <c r="K562" s="28"/>
    </row>
    <row r="563" spans="2:11" x14ac:dyDescent="0.2">
      <c r="B563" s="9"/>
      <c r="H563" s="28"/>
      <c r="I563" s="28"/>
      <c r="J563" s="28"/>
      <c r="K563" s="28"/>
    </row>
    <row r="564" spans="2:11" x14ac:dyDescent="0.2">
      <c r="B564" s="9"/>
      <c r="H564" s="28"/>
      <c r="I564" s="28"/>
      <c r="J564" s="28"/>
      <c r="K564" s="28"/>
    </row>
    <row r="565" spans="2:11" x14ac:dyDescent="0.2">
      <c r="B565" s="9"/>
    </row>
    <row r="566" spans="2:11" x14ac:dyDescent="0.2">
      <c r="B566" s="9"/>
    </row>
    <row r="567" spans="2:11" x14ac:dyDescent="0.2">
      <c r="B567" s="9"/>
    </row>
    <row r="568" spans="2:11" x14ac:dyDescent="0.2">
      <c r="B568" s="9"/>
    </row>
    <row r="569" spans="2:11" x14ac:dyDescent="0.2">
      <c r="B569" s="9"/>
    </row>
    <row r="570" spans="2:11" x14ac:dyDescent="0.2">
      <c r="B570" s="9"/>
    </row>
    <row r="571" spans="2:11" x14ac:dyDescent="0.2">
      <c r="B571" s="9"/>
    </row>
    <row r="572" spans="2:11" x14ac:dyDescent="0.2">
      <c r="B572" s="9"/>
    </row>
    <row r="573" spans="2:11" x14ac:dyDescent="0.2">
      <c r="B573" s="9"/>
    </row>
    <row r="574" spans="2:11" x14ac:dyDescent="0.2">
      <c r="B574" s="9"/>
    </row>
    <row r="575" spans="2:11" x14ac:dyDescent="0.2">
      <c r="B575" s="9"/>
    </row>
    <row r="576" spans="2:11" x14ac:dyDescent="0.2">
      <c r="B576" s="9"/>
    </row>
    <row r="577" spans="2:2" x14ac:dyDescent="0.2">
      <c r="B577" s="9"/>
    </row>
    <row r="578" spans="2:2" x14ac:dyDescent="0.2">
      <c r="B578" s="9"/>
    </row>
    <row r="579" spans="2:2" x14ac:dyDescent="0.2">
      <c r="B579" s="9"/>
    </row>
    <row r="580" spans="2:2" x14ac:dyDescent="0.2">
      <c r="B580" s="9"/>
    </row>
    <row r="581" spans="2:2" x14ac:dyDescent="0.2">
      <c r="B581" s="9"/>
    </row>
    <row r="582" spans="2:2" x14ac:dyDescent="0.2">
      <c r="B582" s="9"/>
    </row>
    <row r="583" spans="2:2" x14ac:dyDescent="0.2">
      <c r="B583" s="9"/>
    </row>
    <row r="584" spans="2:2" x14ac:dyDescent="0.2">
      <c r="B584" s="9"/>
    </row>
    <row r="585" spans="2:2" x14ac:dyDescent="0.2">
      <c r="B585" s="9"/>
    </row>
    <row r="586" spans="2:2" x14ac:dyDescent="0.2">
      <c r="B586" s="9"/>
    </row>
    <row r="587" spans="2:2" x14ac:dyDescent="0.2">
      <c r="B587" s="9"/>
    </row>
    <row r="588" spans="2:2" x14ac:dyDescent="0.2">
      <c r="B588" s="9"/>
    </row>
    <row r="589" spans="2:2" x14ac:dyDescent="0.2">
      <c r="B589" s="9"/>
    </row>
    <row r="590" spans="2:2" x14ac:dyDescent="0.2">
      <c r="B590" s="9"/>
    </row>
    <row r="591" spans="2:2" x14ac:dyDescent="0.2">
      <c r="B591" s="9"/>
    </row>
    <row r="592" spans="2:2" x14ac:dyDescent="0.2">
      <c r="B592" s="9"/>
    </row>
    <row r="593" spans="2:2" x14ac:dyDescent="0.2">
      <c r="B593" s="9"/>
    </row>
    <row r="594" spans="2:2" x14ac:dyDescent="0.2">
      <c r="B594" s="9"/>
    </row>
    <row r="595" spans="2:2" x14ac:dyDescent="0.2">
      <c r="B595" s="9"/>
    </row>
    <row r="596" spans="2:2" x14ac:dyDescent="0.2">
      <c r="B596" s="9"/>
    </row>
    <row r="597" spans="2:2" x14ac:dyDescent="0.2">
      <c r="B597" s="9"/>
    </row>
    <row r="598" spans="2:2" x14ac:dyDescent="0.2">
      <c r="B598" s="9"/>
    </row>
    <row r="599" spans="2:2" x14ac:dyDescent="0.2">
      <c r="B599" s="9"/>
    </row>
    <row r="600" spans="2:2" x14ac:dyDescent="0.2">
      <c r="B600" s="9"/>
    </row>
    <row r="601" spans="2:2" x14ac:dyDescent="0.2">
      <c r="B601" s="9"/>
    </row>
    <row r="602" spans="2:2" x14ac:dyDescent="0.2">
      <c r="B602" s="9"/>
    </row>
    <row r="603" spans="2:2" x14ac:dyDescent="0.2">
      <c r="B603" s="9"/>
    </row>
    <row r="604" spans="2:2" x14ac:dyDescent="0.2">
      <c r="B604" s="9"/>
    </row>
    <row r="605" spans="2:2" x14ac:dyDescent="0.2">
      <c r="B605" s="9"/>
    </row>
    <row r="606" spans="2:2" x14ac:dyDescent="0.2">
      <c r="B606" s="9"/>
    </row>
    <row r="607" spans="2:2" x14ac:dyDescent="0.2">
      <c r="B607" s="9"/>
    </row>
    <row r="608" spans="2:2" x14ac:dyDescent="0.2">
      <c r="B608" s="9"/>
    </row>
    <row r="609" spans="2:2" x14ac:dyDescent="0.2">
      <c r="B609" s="9"/>
    </row>
    <row r="610" spans="2:2" x14ac:dyDescent="0.2">
      <c r="B610" s="9"/>
    </row>
    <row r="611" spans="2:2" x14ac:dyDescent="0.2">
      <c r="B611" s="9"/>
    </row>
    <row r="612" spans="2:2" x14ac:dyDescent="0.2">
      <c r="B612" s="9"/>
    </row>
    <row r="613" spans="2:2" x14ac:dyDescent="0.2">
      <c r="B613" s="9"/>
    </row>
    <row r="614" spans="2:2" x14ac:dyDescent="0.2">
      <c r="B614" s="9"/>
    </row>
    <row r="615" spans="2:2" x14ac:dyDescent="0.2">
      <c r="B615" s="9"/>
    </row>
    <row r="616" spans="2:2" x14ac:dyDescent="0.2">
      <c r="B616" s="9"/>
    </row>
    <row r="617" spans="2:2" x14ac:dyDescent="0.2">
      <c r="B617" s="9"/>
    </row>
    <row r="618" spans="2:2" x14ac:dyDescent="0.2">
      <c r="B618" s="9"/>
    </row>
    <row r="619" spans="2:2" x14ac:dyDescent="0.2">
      <c r="B619" s="9"/>
    </row>
    <row r="620" spans="2:2" x14ac:dyDescent="0.2">
      <c r="B620" s="9"/>
    </row>
    <row r="621" spans="2:2" x14ac:dyDescent="0.2">
      <c r="B621" s="9"/>
    </row>
    <row r="622" spans="2:2" x14ac:dyDescent="0.2">
      <c r="B622" s="9"/>
    </row>
    <row r="623" spans="2:2" x14ac:dyDescent="0.2">
      <c r="B623" s="9"/>
    </row>
    <row r="624" spans="2:2" x14ac:dyDescent="0.2">
      <c r="B624" s="9"/>
    </row>
    <row r="625" spans="2:2" x14ac:dyDescent="0.2">
      <c r="B625" s="9"/>
    </row>
    <row r="626" spans="2:2" x14ac:dyDescent="0.2">
      <c r="B626" s="9"/>
    </row>
    <row r="627" spans="2:2" x14ac:dyDescent="0.2">
      <c r="B627" s="9"/>
    </row>
    <row r="628" spans="2:2" x14ac:dyDescent="0.2">
      <c r="B628" s="9"/>
    </row>
    <row r="629" spans="2:2" x14ac:dyDescent="0.2">
      <c r="B629" s="9"/>
    </row>
    <row r="630" spans="2:2" x14ac:dyDescent="0.2">
      <c r="B630" s="9"/>
    </row>
    <row r="631" spans="2:2" x14ac:dyDescent="0.2">
      <c r="B631" s="9"/>
    </row>
    <row r="632" spans="2:2" x14ac:dyDescent="0.2">
      <c r="B632" s="9"/>
    </row>
    <row r="633" spans="2:2" x14ac:dyDescent="0.2">
      <c r="B633" s="9"/>
    </row>
    <row r="634" spans="2:2" x14ac:dyDescent="0.2">
      <c r="B634" s="9"/>
    </row>
    <row r="635" spans="2:2" x14ac:dyDescent="0.2">
      <c r="B635" s="9"/>
    </row>
    <row r="636" spans="2:2" x14ac:dyDescent="0.2">
      <c r="B636" s="9"/>
    </row>
    <row r="637" spans="2:2" x14ac:dyDescent="0.2">
      <c r="B637" s="9"/>
    </row>
    <row r="638" spans="2:2" x14ac:dyDescent="0.2">
      <c r="B638" s="9"/>
    </row>
    <row r="639" spans="2:2" x14ac:dyDescent="0.2">
      <c r="B639" s="9"/>
    </row>
    <row r="640" spans="2:2" x14ac:dyDescent="0.2">
      <c r="B640" s="9"/>
    </row>
    <row r="641" spans="2:2" x14ac:dyDescent="0.2">
      <c r="B641" s="9"/>
    </row>
    <row r="642" spans="2:2" x14ac:dyDescent="0.2">
      <c r="B642" s="9"/>
    </row>
    <row r="643" spans="2:2" x14ac:dyDescent="0.2">
      <c r="B643" s="9"/>
    </row>
    <row r="644" spans="2:2" x14ac:dyDescent="0.2">
      <c r="B644" s="9"/>
    </row>
    <row r="645" spans="2:2" x14ac:dyDescent="0.2">
      <c r="B645" s="9"/>
    </row>
    <row r="646" spans="2:2" x14ac:dyDescent="0.2">
      <c r="B646" s="9"/>
    </row>
    <row r="647" spans="2:2" x14ac:dyDescent="0.2">
      <c r="B647" s="9"/>
    </row>
    <row r="648" spans="2:2" x14ac:dyDescent="0.2">
      <c r="B648" s="9"/>
    </row>
    <row r="649" spans="2:2" x14ac:dyDescent="0.2">
      <c r="B649" s="9"/>
    </row>
    <row r="650" spans="2:2" x14ac:dyDescent="0.2">
      <c r="B650" s="9"/>
    </row>
    <row r="651" spans="2:2" x14ac:dyDescent="0.2">
      <c r="B651" s="9"/>
    </row>
    <row r="652" spans="2:2" x14ac:dyDescent="0.2">
      <c r="B652" s="9"/>
    </row>
    <row r="653" spans="2:2" x14ac:dyDescent="0.2">
      <c r="B653" s="9"/>
    </row>
    <row r="654" spans="2:2" x14ac:dyDescent="0.2">
      <c r="B654" s="9"/>
    </row>
    <row r="655" spans="2:2" x14ac:dyDescent="0.2">
      <c r="B655" s="9"/>
    </row>
    <row r="656" spans="2:2" x14ac:dyDescent="0.2">
      <c r="B656" s="9"/>
    </row>
    <row r="657" spans="2:2" x14ac:dyDescent="0.2">
      <c r="B657" s="9"/>
    </row>
    <row r="658" spans="2:2" x14ac:dyDescent="0.2">
      <c r="B658" s="9"/>
    </row>
    <row r="659" spans="2:2" x14ac:dyDescent="0.2">
      <c r="B659" s="9"/>
    </row>
    <row r="660" spans="2:2" x14ac:dyDescent="0.2">
      <c r="B660" s="9"/>
    </row>
    <row r="661" spans="2:2" x14ac:dyDescent="0.2">
      <c r="B661" s="9"/>
    </row>
    <row r="662" spans="2:2" x14ac:dyDescent="0.2">
      <c r="B662" s="9"/>
    </row>
    <row r="663" spans="2:2" x14ac:dyDescent="0.2">
      <c r="B663" s="9"/>
    </row>
    <row r="664" spans="2:2" x14ac:dyDescent="0.2">
      <c r="B664" s="9"/>
    </row>
    <row r="665" spans="2:2" x14ac:dyDescent="0.2">
      <c r="B665" s="9"/>
    </row>
    <row r="666" spans="2:2" x14ac:dyDescent="0.2">
      <c r="B666" s="9"/>
    </row>
    <row r="667" spans="2:2" x14ac:dyDescent="0.2">
      <c r="B667" s="9"/>
    </row>
    <row r="668" spans="2:2" x14ac:dyDescent="0.2">
      <c r="B668" s="9"/>
    </row>
    <row r="669" spans="2:2" x14ac:dyDescent="0.2">
      <c r="B669" s="9"/>
    </row>
    <row r="670" spans="2:2" x14ac:dyDescent="0.2">
      <c r="B670" s="9"/>
    </row>
    <row r="671" spans="2:2" x14ac:dyDescent="0.2">
      <c r="B671" s="9"/>
    </row>
    <row r="672" spans="2:2" x14ac:dyDescent="0.2">
      <c r="B672" s="9"/>
    </row>
    <row r="673" spans="2:2" x14ac:dyDescent="0.2">
      <c r="B673" s="9"/>
    </row>
    <row r="674" spans="2:2" x14ac:dyDescent="0.2">
      <c r="B674" s="9"/>
    </row>
    <row r="675" spans="2:2" x14ac:dyDescent="0.2">
      <c r="B675" s="9"/>
    </row>
    <row r="676" spans="2:2" x14ac:dyDescent="0.2">
      <c r="B676" s="9"/>
    </row>
    <row r="677" spans="2:2" x14ac:dyDescent="0.2">
      <c r="B677" s="9"/>
    </row>
    <row r="678" spans="2:2" x14ac:dyDescent="0.2">
      <c r="B678" s="9"/>
    </row>
    <row r="679" spans="2:2" x14ac:dyDescent="0.2">
      <c r="B679" s="9"/>
    </row>
    <row r="680" spans="2:2" x14ac:dyDescent="0.2">
      <c r="B680" s="9"/>
    </row>
    <row r="681" spans="2:2" x14ac:dyDescent="0.2">
      <c r="B681" s="9"/>
    </row>
    <row r="682" spans="2:2" x14ac:dyDescent="0.2">
      <c r="B682" s="9"/>
    </row>
    <row r="683" spans="2:2" x14ac:dyDescent="0.2">
      <c r="B683" s="9"/>
    </row>
    <row r="684" spans="2:2" x14ac:dyDescent="0.2">
      <c r="B684" s="9"/>
    </row>
    <row r="685" spans="2:2" x14ac:dyDescent="0.2">
      <c r="B685" s="9"/>
    </row>
    <row r="686" spans="2:2" x14ac:dyDescent="0.2">
      <c r="B686" s="9"/>
    </row>
    <row r="687" spans="2:2" x14ac:dyDescent="0.2">
      <c r="B687" s="9"/>
    </row>
    <row r="688" spans="2:2" x14ac:dyDescent="0.2">
      <c r="B688" s="9"/>
    </row>
    <row r="689" spans="2:2" x14ac:dyDescent="0.2">
      <c r="B689" s="9"/>
    </row>
    <row r="690" spans="2:2" x14ac:dyDescent="0.2">
      <c r="B690" s="9"/>
    </row>
    <row r="691" spans="2:2" x14ac:dyDescent="0.2">
      <c r="B691" s="9"/>
    </row>
    <row r="692" spans="2:2" x14ac:dyDescent="0.2">
      <c r="B692" s="9"/>
    </row>
    <row r="693" spans="2:2" x14ac:dyDescent="0.2">
      <c r="B693" s="9"/>
    </row>
    <row r="694" spans="2:2" x14ac:dyDescent="0.2">
      <c r="B694" s="9"/>
    </row>
    <row r="695" spans="2:2" x14ac:dyDescent="0.2">
      <c r="B695" s="9"/>
    </row>
    <row r="696" spans="2:2" x14ac:dyDescent="0.2">
      <c r="B696" s="9"/>
    </row>
    <row r="697" spans="2:2" x14ac:dyDescent="0.2">
      <c r="B697" s="9"/>
    </row>
    <row r="698" spans="2:2" x14ac:dyDescent="0.2">
      <c r="B698" s="9"/>
    </row>
    <row r="699" spans="2:2" x14ac:dyDescent="0.2">
      <c r="B699" s="9"/>
    </row>
    <row r="700" spans="2:2" x14ac:dyDescent="0.2">
      <c r="B700" s="9"/>
    </row>
    <row r="701" spans="2:2" x14ac:dyDescent="0.2">
      <c r="B701" s="9"/>
    </row>
    <row r="702" spans="2:2" x14ac:dyDescent="0.2">
      <c r="B702" s="9"/>
    </row>
    <row r="703" spans="2:2" x14ac:dyDescent="0.2">
      <c r="B703" s="9"/>
    </row>
    <row r="704" spans="2:2" x14ac:dyDescent="0.2">
      <c r="B704" s="9"/>
    </row>
    <row r="705" spans="2:2" x14ac:dyDescent="0.2">
      <c r="B705" s="9"/>
    </row>
    <row r="706" spans="2:2" x14ac:dyDescent="0.2">
      <c r="B706" s="9"/>
    </row>
    <row r="707" spans="2:2" x14ac:dyDescent="0.2">
      <c r="B707" s="9"/>
    </row>
    <row r="708" spans="2:2" x14ac:dyDescent="0.2">
      <c r="B708" s="9"/>
    </row>
    <row r="709" spans="2:2" x14ac:dyDescent="0.2">
      <c r="B709" s="9"/>
    </row>
    <row r="710" spans="2:2" x14ac:dyDescent="0.2">
      <c r="B710" s="9"/>
    </row>
    <row r="711" spans="2:2" x14ac:dyDescent="0.2">
      <c r="B711" s="9"/>
    </row>
    <row r="712" spans="2:2" x14ac:dyDescent="0.2">
      <c r="B712" s="9"/>
    </row>
    <row r="713" spans="2:2" x14ac:dyDescent="0.2">
      <c r="B713" s="9"/>
    </row>
    <row r="714" spans="2:2" x14ac:dyDescent="0.2">
      <c r="B714" s="9"/>
    </row>
    <row r="715" spans="2:2" x14ac:dyDescent="0.2">
      <c r="B715" s="9"/>
    </row>
    <row r="716" spans="2:2" x14ac:dyDescent="0.2">
      <c r="B716" s="9"/>
    </row>
    <row r="717" spans="2:2" x14ac:dyDescent="0.2">
      <c r="B717" s="9"/>
    </row>
    <row r="718" spans="2:2" x14ac:dyDescent="0.2">
      <c r="B718" s="9"/>
    </row>
    <row r="719" spans="2:2" x14ac:dyDescent="0.2">
      <c r="B719" s="9"/>
    </row>
    <row r="720" spans="2:2" x14ac:dyDescent="0.2">
      <c r="B720" s="9"/>
    </row>
    <row r="721" spans="2:2" x14ac:dyDescent="0.2">
      <c r="B721" s="9"/>
    </row>
    <row r="722" spans="2:2" x14ac:dyDescent="0.2">
      <c r="B722" s="9"/>
    </row>
    <row r="723" spans="2:2" x14ac:dyDescent="0.2">
      <c r="B723" s="9"/>
    </row>
    <row r="724" spans="2:2" x14ac:dyDescent="0.2">
      <c r="B724" s="9"/>
    </row>
    <row r="725" spans="2:2" x14ac:dyDescent="0.2">
      <c r="B725" s="9"/>
    </row>
    <row r="726" spans="2:2" x14ac:dyDescent="0.2">
      <c r="B726" s="9"/>
    </row>
    <row r="727" spans="2:2" x14ac:dyDescent="0.2">
      <c r="B727" s="9"/>
    </row>
    <row r="728" spans="2:2" x14ac:dyDescent="0.2">
      <c r="B728" s="9"/>
    </row>
    <row r="729" spans="2:2" x14ac:dyDescent="0.2">
      <c r="B729" s="9"/>
    </row>
    <row r="730" spans="2:2" x14ac:dyDescent="0.2">
      <c r="B730" s="9"/>
    </row>
    <row r="731" spans="2:2" x14ac:dyDescent="0.2">
      <c r="B731" s="9"/>
    </row>
    <row r="732" spans="2:2" x14ac:dyDescent="0.2">
      <c r="B732" s="9"/>
    </row>
    <row r="733" spans="2:2" x14ac:dyDescent="0.2">
      <c r="B733" s="9"/>
    </row>
    <row r="734" spans="2:2" x14ac:dyDescent="0.2">
      <c r="B734" s="9"/>
    </row>
    <row r="735" spans="2:2" x14ac:dyDescent="0.2">
      <c r="B735" s="9"/>
    </row>
    <row r="736" spans="2:2" x14ac:dyDescent="0.2">
      <c r="B736" s="9"/>
    </row>
    <row r="737" spans="2:2" x14ac:dyDescent="0.2">
      <c r="B737" s="9"/>
    </row>
    <row r="738" spans="2:2" x14ac:dyDescent="0.2">
      <c r="B738" s="9"/>
    </row>
    <row r="739" spans="2:2" x14ac:dyDescent="0.2">
      <c r="B739" s="9"/>
    </row>
    <row r="740" spans="2:2" x14ac:dyDescent="0.2">
      <c r="B740" s="9"/>
    </row>
    <row r="741" spans="2:2" x14ac:dyDescent="0.2">
      <c r="B741" s="9"/>
    </row>
    <row r="742" spans="2:2" x14ac:dyDescent="0.2">
      <c r="B742" s="9"/>
    </row>
    <row r="743" spans="2:2" x14ac:dyDescent="0.2">
      <c r="B743" s="9"/>
    </row>
    <row r="744" spans="2:2" x14ac:dyDescent="0.2">
      <c r="B744" s="9"/>
    </row>
    <row r="745" spans="2:2" x14ac:dyDescent="0.2">
      <c r="B745" s="9"/>
    </row>
    <row r="746" spans="2:2" x14ac:dyDescent="0.2">
      <c r="B746" s="9"/>
    </row>
    <row r="747" spans="2:2" x14ac:dyDescent="0.2">
      <c r="B747" s="9"/>
    </row>
    <row r="748" spans="2:2" x14ac:dyDescent="0.2">
      <c r="B748" s="9"/>
    </row>
    <row r="749" spans="2:2" x14ac:dyDescent="0.2">
      <c r="B749" s="9"/>
    </row>
    <row r="750" spans="2:2" x14ac:dyDescent="0.2">
      <c r="B750" s="9"/>
    </row>
    <row r="751" spans="2:2" x14ac:dyDescent="0.2">
      <c r="B751" s="9"/>
    </row>
    <row r="752" spans="2:2" x14ac:dyDescent="0.2">
      <c r="B752" s="9"/>
    </row>
    <row r="753" spans="2:2" x14ac:dyDescent="0.2">
      <c r="B753" s="9"/>
    </row>
    <row r="754" spans="2:2" x14ac:dyDescent="0.2">
      <c r="B754" s="9"/>
    </row>
    <row r="755" spans="2:2" x14ac:dyDescent="0.2">
      <c r="B755" s="9"/>
    </row>
    <row r="756" spans="2:2" x14ac:dyDescent="0.2">
      <c r="B756" s="9"/>
    </row>
    <row r="757" spans="2:2" x14ac:dyDescent="0.2">
      <c r="B757" s="9"/>
    </row>
    <row r="758" spans="2:2" x14ac:dyDescent="0.2">
      <c r="B758" s="9"/>
    </row>
    <row r="759" spans="2:2" x14ac:dyDescent="0.2">
      <c r="B759" s="9"/>
    </row>
    <row r="760" spans="2:2" x14ac:dyDescent="0.2">
      <c r="B760" s="9"/>
    </row>
    <row r="761" spans="2:2" x14ac:dyDescent="0.2">
      <c r="B761" s="9"/>
    </row>
    <row r="762" spans="2:2" x14ac:dyDescent="0.2">
      <c r="B762" s="9"/>
    </row>
    <row r="763" spans="2:2" x14ac:dyDescent="0.2">
      <c r="B763" s="9"/>
    </row>
    <row r="764" spans="2:2" x14ac:dyDescent="0.2">
      <c r="B764" s="9"/>
    </row>
    <row r="765" spans="2:2" x14ac:dyDescent="0.2">
      <c r="B765" s="9"/>
    </row>
    <row r="766" spans="2:2" x14ac:dyDescent="0.2">
      <c r="B766" s="9"/>
    </row>
    <row r="767" spans="2:2" x14ac:dyDescent="0.2">
      <c r="B767" s="9"/>
    </row>
    <row r="768" spans="2:2" x14ac:dyDescent="0.2">
      <c r="B768" s="9"/>
    </row>
    <row r="769" spans="2:2" x14ac:dyDescent="0.2">
      <c r="B769" s="9"/>
    </row>
    <row r="770" spans="2:2" x14ac:dyDescent="0.2">
      <c r="B770" s="9"/>
    </row>
    <row r="771" spans="2:2" x14ac:dyDescent="0.2">
      <c r="B771" s="9"/>
    </row>
    <row r="772" spans="2:2" x14ac:dyDescent="0.2">
      <c r="B772" s="9"/>
    </row>
    <row r="773" spans="2:2" x14ac:dyDescent="0.2">
      <c r="B773" s="9"/>
    </row>
    <row r="774" spans="2:2" x14ac:dyDescent="0.2">
      <c r="B774" s="9"/>
    </row>
    <row r="775" spans="2:2" x14ac:dyDescent="0.2">
      <c r="B775" s="9"/>
    </row>
    <row r="776" spans="2:2" x14ac:dyDescent="0.2">
      <c r="B776" s="9"/>
    </row>
    <row r="777" spans="2:2" x14ac:dyDescent="0.2">
      <c r="B777" s="9"/>
    </row>
    <row r="778" spans="2:2" x14ac:dyDescent="0.2">
      <c r="B778" s="9"/>
    </row>
    <row r="779" spans="2:2" x14ac:dyDescent="0.2">
      <c r="B779" s="9"/>
    </row>
    <row r="780" spans="2:2" x14ac:dyDescent="0.2">
      <c r="B780" s="9"/>
    </row>
    <row r="781" spans="2:2" x14ac:dyDescent="0.2">
      <c r="B781" s="9"/>
    </row>
    <row r="782" spans="2:2" x14ac:dyDescent="0.2">
      <c r="B782" s="9"/>
    </row>
    <row r="783" spans="2:2" x14ac:dyDescent="0.2">
      <c r="B783" s="9"/>
    </row>
    <row r="784" spans="2:2" x14ac:dyDescent="0.2">
      <c r="B784" s="9"/>
    </row>
    <row r="785" spans="2:2" x14ac:dyDescent="0.2">
      <c r="B785" s="9"/>
    </row>
    <row r="786" spans="2:2" x14ac:dyDescent="0.2">
      <c r="B786" s="9"/>
    </row>
    <row r="787" spans="2:2" x14ac:dyDescent="0.2">
      <c r="B787" s="9"/>
    </row>
    <row r="788" spans="2:2" x14ac:dyDescent="0.2">
      <c r="B788" s="9"/>
    </row>
    <row r="789" spans="2:2" x14ac:dyDescent="0.2">
      <c r="B789" s="9"/>
    </row>
    <row r="790" spans="2:2" x14ac:dyDescent="0.2">
      <c r="B790" s="9"/>
    </row>
    <row r="791" spans="2:2" x14ac:dyDescent="0.2">
      <c r="B791" s="9"/>
    </row>
    <row r="792" spans="2:2" x14ac:dyDescent="0.2">
      <c r="B792" s="9"/>
    </row>
    <row r="793" spans="2:2" x14ac:dyDescent="0.2">
      <c r="B793" s="9"/>
    </row>
    <row r="794" spans="2:2" x14ac:dyDescent="0.2">
      <c r="B794" s="9"/>
    </row>
    <row r="795" spans="2:2" x14ac:dyDescent="0.2">
      <c r="B795" s="9"/>
    </row>
    <row r="796" spans="2:2" x14ac:dyDescent="0.2">
      <c r="B796" s="9"/>
    </row>
    <row r="797" spans="2:2" x14ac:dyDescent="0.2">
      <c r="B797" s="9"/>
    </row>
    <row r="798" spans="2:2" x14ac:dyDescent="0.2">
      <c r="B798" s="9"/>
    </row>
    <row r="799" spans="2:2" x14ac:dyDescent="0.2">
      <c r="B799" s="9"/>
    </row>
    <row r="800" spans="2:2" x14ac:dyDescent="0.2">
      <c r="B800" s="9"/>
    </row>
    <row r="801" spans="2:2" x14ac:dyDescent="0.2">
      <c r="B801" s="9"/>
    </row>
    <row r="802" spans="2:2" x14ac:dyDescent="0.2">
      <c r="B802" s="9"/>
    </row>
    <row r="803" spans="2:2" x14ac:dyDescent="0.2">
      <c r="B803" s="9"/>
    </row>
    <row r="804" spans="2:2" x14ac:dyDescent="0.2">
      <c r="B804" s="9"/>
    </row>
    <row r="805" spans="2:2" x14ac:dyDescent="0.2">
      <c r="B805" s="9"/>
    </row>
    <row r="806" spans="2:2" x14ac:dyDescent="0.2">
      <c r="B806" s="9"/>
    </row>
    <row r="807" spans="2:2" x14ac:dyDescent="0.2">
      <c r="B807" s="9"/>
    </row>
    <row r="808" spans="2:2" x14ac:dyDescent="0.2">
      <c r="B808" s="9"/>
    </row>
    <row r="809" spans="2:2" x14ac:dyDescent="0.2">
      <c r="B809" s="9"/>
    </row>
    <row r="810" spans="2:2" x14ac:dyDescent="0.2">
      <c r="B810" s="9"/>
    </row>
    <row r="811" spans="2:2" x14ac:dyDescent="0.2">
      <c r="B811" s="9"/>
    </row>
    <row r="812" spans="2:2" x14ac:dyDescent="0.2">
      <c r="B812" s="9"/>
    </row>
    <row r="813" spans="2:2" x14ac:dyDescent="0.2">
      <c r="B813" s="9"/>
    </row>
    <row r="814" spans="2:2" x14ac:dyDescent="0.2">
      <c r="B814" s="9"/>
    </row>
    <row r="815" spans="2:2" x14ac:dyDescent="0.2">
      <c r="B815" s="9"/>
    </row>
    <row r="816" spans="2:2" x14ac:dyDescent="0.2">
      <c r="B816" s="9"/>
    </row>
    <row r="817" spans="2:2" x14ac:dyDescent="0.2">
      <c r="B817" s="9"/>
    </row>
    <row r="818" spans="2:2" x14ac:dyDescent="0.2">
      <c r="B818" s="9"/>
    </row>
    <row r="819" spans="2:2" x14ac:dyDescent="0.2">
      <c r="B819" s="9"/>
    </row>
    <row r="820" spans="2:2" x14ac:dyDescent="0.2">
      <c r="B820" s="9"/>
    </row>
    <row r="821" spans="2:2" x14ac:dyDescent="0.2">
      <c r="B821" s="9"/>
    </row>
    <row r="822" spans="2:2" x14ac:dyDescent="0.2">
      <c r="B822" s="9"/>
    </row>
    <row r="823" spans="2:2" x14ac:dyDescent="0.2">
      <c r="B823" s="9"/>
    </row>
    <row r="824" spans="2:2" x14ac:dyDescent="0.2">
      <c r="B824" s="9"/>
    </row>
    <row r="825" spans="2:2" x14ac:dyDescent="0.2">
      <c r="B825" s="9"/>
    </row>
    <row r="826" spans="2:2" x14ac:dyDescent="0.2">
      <c r="B826" s="9"/>
    </row>
    <row r="827" spans="2:2" x14ac:dyDescent="0.2">
      <c r="B827" s="9"/>
    </row>
    <row r="828" spans="2:2" x14ac:dyDescent="0.2">
      <c r="B828" s="9"/>
    </row>
    <row r="829" spans="2:2" x14ac:dyDescent="0.2">
      <c r="B829" s="9"/>
    </row>
    <row r="830" spans="2:2" x14ac:dyDescent="0.2">
      <c r="B830" s="9"/>
    </row>
    <row r="831" spans="2:2" x14ac:dyDescent="0.2">
      <c r="B831" s="9"/>
    </row>
    <row r="832" spans="2:2" x14ac:dyDescent="0.2">
      <c r="B832" s="9"/>
    </row>
    <row r="833" spans="2:2" x14ac:dyDescent="0.2">
      <c r="B833" s="9"/>
    </row>
    <row r="834" spans="2:2" x14ac:dyDescent="0.2">
      <c r="B834" s="9"/>
    </row>
    <row r="835" spans="2:2" x14ac:dyDescent="0.2">
      <c r="B835" s="9"/>
    </row>
    <row r="836" spans="2:2" x14ac:dyDescent="0.2">
      <c r="B836" s="9"/>
    </row>
    <row r="837" spans="2:2" x14ac:dyDescent="0.2">
      <c r="B837" s="9"/>
    </row>
    <row r="838" spans="2:2" x14ac:dyDescent="0.2">
      <c r="B838" s="9"/>
    </row>
    <row r="839" spans="2:2" x14ac:dyDescent="0.2">
      <c r="B839" s="9"/>
    </row>
    <row r="840" spans="2:2" x14ac:dyDescent="0.2">
      <c r="B840" s="9"/>
    </row>
    <row r="841" spans="2:2" x14ac:dyDescent="0.2">
      <c r="B841" s="9"/>
    </row>
    <row r="842" spans="2:2" x14ac:dyDescent="0.2">
      <c r="B842" s="9"/>
    </row>
    <row r="843" spans="2:2" x14ac:dyDescent="0.2">
      <c r="B843" s="9"/>
    </row>
    <row r="844" spans="2:2" x14ac:dyDescent="0.2">
      <c r="B844" s="9"/>
    </row>
    <row r="845" spans="2:2" x14ac:dyDescent="0.2">
      <c r="B845" s="9"/>
    </row>
    <row r="846" spans="2:2" x14ac:dyDescent="0.2">
      <c r="B846" s="9"/>
    </row>
    <row r="847" spans="2:2" x14ac:dyDescent="0.2">
      <c r="B847" s="9"/>
    </row>
    <row r="848" spans="2:2" x14ac:dyDescent="0.2">
      <c r="B848" s="9"/>
    </row>
    <row r="849" spans="2:2" x14ac:dyDescent="0.2">
      <c r="B849" s="9"/>
    </row>
    <row r="850" spans="2:2" x14ac:dyDescent="0.2">
      <c r="B850" s="9"/>
    </row>
    <row r="851" spans="2:2" x14ac:dyDescent="0.2">
      <c r="B851" s="9"/>
    </row>
    <row r="852" spans="2:2" x14ac:dyDescent="0.2">
      <c r="B852" s="9"/>
    </row>
    <row r="853" spans="2:2" x14ac:dyDescent="0.2">
      <c r="B853" s="9"/>
    </row>
    <row r="854" spans="2:2" x14ac:dyDescent="0.2">
      <c r="B854" s="9"/>
    </row>
    <row r="855" spans="2:2" x14ac:dyDescent="0.2">
      <c r="B855" s="9"/>
    </row>
    <row r="856" spans="2:2" x14ac:dyDescent="0.2">
      <c r="B856" s="9"/>
    </row>
    <row r="857" spans="2:2" x14ac:dyDescent="0.2">
      <c r="B857" s="9"/>
    </row>
    <row r="858" spans="2:2" x14ac:dyDescent="0.2">
      <c r="B858" s="9"/>
    </row>
    <row r="859" spans="2:2" x14ac:dyDescent="0.2">
      <c r="B859" s="9"/>
    </row>
    <row r="860" spans="2:2" x14ac:dyDescent="0.2">
      <c r="B860" s="9"/>
    </row>
    <row r="861" spans="2:2" x14ac:dyDescent="0.2">
      <c r="B861" s="9"/>
    </row>
    <row r="862" spans="2:2" x14ac:dyDescent="0.2">
      <c r="B862" s="9"/>
    </row>
    <row r="863" spans="2:2" x14ac:dyDescent="0.2">
      <c r="B863" s="9"/>
    </row>
    <row r="864" spans="2:2" x14ac:dyDescent="0.2">
      <c r="B864" s="9"/>
    </row>
    <row r="865" spans="2:2" x14ac:dyDescent="0.2">
      <c r="B865" s="9"/>
    </row>
    <row r="866" spans="2:2" x14ac:dyDescent="0.2">
      <c r="B866" s="9"/>
    </row>
    <row r="867" spans="2:2" x14ac:dyDescent="0.2">
      <c r="B867" s="9"/>
    </row>
    <row r="868" spans="2:2" x14ac:dyDescent="0.2">
      <c r="B868" s="9"/>
    </row>
    <row r="869" spans="2:2" x14ac:dyDescent="0.2">
      <c r="B869" s="9"/>
    </row>
    <row r="870" spans="2:2" x14ac:dyDescent="0.2">
      <c r="B870" s="9"/>
    </row>
    <row r="871" spans="2:2" x14ac:dyDescent="0.2">
      <c r="B871" s="9"/>
    </row>
    <row r="872" spans="2:2" x14ac:dyDescent="0.2">
      <c r="B872" s="9"/>
    </row>
    <row r="873" spans="2:2" x14ac:dyDescent="0.2">
      <c r="B873" s="9"/>
    </row>
    <row r="874" spans="2:2" x14ac:dyDescent="0.2">
      <c r="B874" s="9"/>
    </row>
    <row r="875" spans="2:2" x14ac:dyDescent="0.2">
      <c r="B875" s="9"/>
    </row>
    <row r="876" spans="2:2" x14ac:dyDescent="0.2">
      <c r="B876" s="9"/>
    </row>
    <row r="877" spans="2:2" x14ac:dyDescent="0.2">
      <c r="B877" s="9"/>
    </row>
    <row r="878" spans="2:2" x14ac:dyDescent="0.2">
      <c r="B878" s="9"/>
    </row>
    <row r="879" spans="2:2" x14ac:dyDescent="0.2">
      <c r="B879" s="9"/>
    </row>
    <row r="880" spans="2:2" x14ac:dyDescent="0.2">
      <c r="B880" s="9"/>
    </row>
    <row r="881" spans="2:2" x14ac:dyDescent="0.2">
      <c r="B881" s="9"/>
    </row>
    <row r="882" spans="2:2" x14ac:dyDescent="0.2">
      <c r="B882" s="9"/>
    </row>
    <row r="883" spans="2:2" x14ac:dyDescent="0.2">
      <c r="B883" s="9"/>
    </row>
    <row r="884" spans="2:2" x14ac:dyDescent="0.2">
      <c r="B884" s="9"/>
    </row>
    <row r="885" spans="2:2" x14ac:dyDescent="0.2">
      <c r="B885" s="9"/>
    </row>
    <row r="886" spans="2:2" x14ac:dyDescent="0.2">
      <c r="B886" s="9"/>
    </row>
    <row r="887" spans="2:2" x14ac:dyDescent="0.2">
      <c r="B887" s="9"/>
    </row>
    <row r="888" spans="2:2" x14ac:dyDescent="0.2">
      <c r="B888" s="9"/>
    </row>
    <row r="889" spans="2:2" x14ac:dyDescent="0.2">
      <c r="B889" s="9"/>
    </row>
    <row r="890" spans="2:2" x14ac:dyDescent="0.2">
      <c r="B890" s="9"/>
    </row>
    <row r="891" spans="2:2" x14ac:dyDescent="0.2">
      <c r="B891" s="9"/>
    </row>
    <row r="892" spans="2:2" x14ac:dyDescent="0.2">
      <c r="B892" s="9"/>
    </row>
    <row r="893" spans="2:2" x14ac:dyDescent="0.2">
      <c r="B893" s="9"/>
    </row>
    <row r="894" spans="2:2" x14ac:dyDescent="0.2">
      <c r="B894" s="9"/>
    </row>
    <row r="895" spans="2:2" x14ac:dyDescent="0.2">
      <c r="B895" s="9"/>
    </row>
    <row r="896" spans="2:2" x14ac:dyDescent="0.2">
      <c r="B896" s="9"/>
    </row>
    <row r="897" spans="2:2" x14ac:dyDescent="0.2">
      <c r="B897" s="9"/>
    </row>
    <row r="898" spans="2:2" x14ac:dyDescent="0.2">
      <c r="B898" s="9"/>
    </row>
    <row r="899" spans="2:2" x14ac:dyDescent="0.2">
      <c r="B899" s="9"/>
    </row>
    <row r="900" spans="2:2" x14ac:dyDescent="0.2">
      <c r="B900" s="9"/>
    </row>
    <row r="901" spans="2:2" x14ac:dyDescent="0.2">
      <c r="B901" s="9"/>
    </row>
    <row r="902" spans="2:2" x14ac:dyDescent="0.2">
      <c r="B902" s="9"/>
    </row>
    <row r="903" spans="2:2" x14ac:dyDescent="0.2">
      <c r="B903" s="9"/>
    </row>
    <row r="904" spans="2:2" x14ac:dyDescent="0.2">
      <c r="B904" s="9"/>
    </row>
    <row r="905" spans="2:2" x14ac:dyDescent="0.2">
      <c r="B905" s="9"/>
    </row>
    <row r="906" spans="2:2" x14ac:dyDescent="0.2">
      <c r="B906" s="9"/>
    </row>
    <row r="907" spans="2:2" x14ac:dyDescent="0.2">
      <c r="B907" s="9"/>
    </row>
    <row r="908" spans="2:2" x14ac:dyDescent="0.2">
      <c r="B908" s="9"/>
    </row>
    <row r="909" spans="2:2" x14ac:dyDescent="0.2">
      <c r="B909" s="9"/>
    </row>
    <row r="910" spans="2:2" x14ac:dyDescent="0.2">
      <c r="B910" s="9"/>
    </row>
    <row r="911" spans="2:2" x14ac:dyDescent="0.2">
      <c r="B911" s="9"/>
    </row>
    <row r="912" spans="2:2" x14ac:dyDescent="0.2">
      <c r="B912" s="9"/>
    </row>
    <row r="913" spans="2:2" x14ac:dyDescent="0.2">
      <c r="B913" s="9"/>
    </row>
    <row r="914" spans="2:2" x14ac:dyDescent="0.2">
      <c r="B914" s="9"/>
    </row>
    <row r="915" spans="2:2" x14ac:dyDescent="0.2">
      <c r="B915" s="9"/>
    </row>
    <row r="916" spans="2:2" x14ac:dyDescent="0.2">
      <c r="B916" s="9"/>
    </row>
    <row r="917" spans="2:2" x14ac:dyDescent="0.2">
      <c r="B917" s="9"/>
    </row>
    <row r="918" spans="2:2" x14ac:dyDescent="0.2">
      <c r="B918" s="9"/>
    </row>
    <row r="919" spans="2:2" x14ac:dyDescent="0.2">
      <c r="B919" s="9"/>
    </row>
    <row r="920" spans="2:2" x14ac:dyDescent="0.2">
      <c r="B920" s="9"/>
    </row>
    <row r="921" spans="2:2" x14ac:dyDescent="0.2">
      <c r="B921" s="9"/>
    </row>
    <row r="922" spans="2:2" x14ac:dyDescent="0.2">
      <c r="B922" s="9"/>
    </row>
    <row r="923" spans="2:2" x14ac:dyDescent="0.2">
      <c r="B923" s="9"/>
    </row>
    <row r="924" spans="2:2" x14ac:dyDescent="0.2">
      <c r="B924" s="9"/>
    </row>
    <row r="925" spans="2:2" x14ac:dyDescent="0.2">
      <c r="B925" s="9"/>
    </row>
    <row r="926" spans="2:2" x14ac:dyDescent="0.2">
      <c r="B926" s="9"/>
    </row>
    <row r="927" spans="2:2" x14ac:dyDescent="0.2">
      <c r="B927" s="9"/>
    </row>
    <row r="928" spans="2:2" x14ac:dyDescent="0.2">
      <c r="B928" s="9"/>
    </row>
    <row r="929" spans="2:2" x14ac:dyDescent="0.2">
      <c r="B929" s="9"/>
    </row>
    <row r="930" spans="2:2" x14ac:dyDescent="0.2">
      <c r="B930" s="9"/>
    </row>
    <row r="931" spans="2:2" x14ac:dyDescent="0.2">
      <c r="B931" s="9"/>
    </row>
    <row r="932" spans="2:2" x14ac:dyDescent="0.2">
      <c r="B932" s="9"/>
    </row>
    <row r="933" spans="2:2" x14ac:dyDescent="0.2">
      <c r="B933" s="9"/>
    </row>
    <row r="934" spans="2:2" x14ac:dyDescent="0.2">
      <c r="B934" s="9"/>
    </row>
    <row r="935" spans="2:2" x14ac:dyDescent="0.2">
      <c r="B935" s="9"/>
    </row>
    <row r="936" spans="2:2" x14ac:dyDescent="0.2">
      <c r="B936" s="9"/>
    </row>
    <row r="937" spans="2:2" x14ac:dyDescent="0.2">
      <c r="B937" s="9"/>
    </row>
    <row r="938" spans="2:2" x14ac:dyDescent="0.2">
      <c r="B938" s="9"/>
    </row>
    <row r="939" spans="2:2" x14ac:dyDescent="0.2">
      <c r="B939" s="9"/>
    </row>
    <row r="940" spans="2:2" x14ac:dyDescent="0.2">
      <c r="B940" s="9"/>
    </row>
    <row r="941" spans="2:2" x14ac:dyDescent="0.2">
      <c r="B941" s="9"/>
    </row>
    <row r="942" spans="2:2" x14ac:dyDescent="0.2">
      <c r="B942" s="9"/>
    </row>
    <row r="943" spans="2:2" x14ac:dyDescent="0.2">
      <c r="B943" s="9"/>
    </row>
    <row r="944" spans="2:2" x14ac:dyDescent="0.2">
      <c r="B944" s="9"/>
    </row>
    <row r="945" spans="2:2" x14ac:dyDescent="0.2">
      <c r="B945" s="9"/>
    </row>
    <row r="946" spans="2:2" x14ac:dyDescent="0.2">
      <c r="B946" s="9"/>
    </row>
    <row r="947" spans="2:2" x14ac:dyDescent="0.2">
      <c r="B947" s="9"/>
    </row>
    <row r="948" spans="2:2" x14ac:dyDescent="0.2">
      <c r="B948" s="9"/>
    </row>
    <row r="949" spans="2:2" x14ac:dyDescent="0.2">
      <c r="B949" s="9"/>
    </row>
    <row r="950" spans="2:2" x14ac:dyDescent="0.2">
      <c r="B950" s="9"/>
    </row>
    <row r="951" spans="2:2" x14ac:dyDescent="0.2">
      <c r="B951" s="9"/>
    </row>
    <row r="952" spans="2:2" x14ac:dyDescent="0.2">
      <c r="B952" s="9"/>
    </row>
    <row r="953" spans="2:2" x14ac:dyDescent="0.2">
      <c r="B953" s="9"/>
    </row>
    <row r="954" spans="2:2" x14ac:dyDescent="0.2">
      <c r="B954" s="9"/>
    </row>
    <row r="955" spans="2:2" x14ac:dyDescent="0.2">
      <c r="B955" s="9"/>
    </row>
    <row r="956" spans="2:2" x14ac:dyDescent="0.2">
      <c r="B956" s="9"/>
    </row>
    <row r="957" spans="2:2" x14ac:dyDescent="0.2">
      <c r="B957" s="9"/>
    </row>
    <row r="958" spans="2:2" x14ac:dyDescent="0.2">
      <c r="B958" s="9"/>
    </row>
    <row r="959" spans="2:2" x14ac:dyDescent="0.2">
      <c r="B959" s="9"/>
    </row>
    <row r="960" spans="2:2" x14ac:dyDescent="0.2">
      <c r="B960" s="9"/>
    </row>
    <row r="961" spans="2:2" x14ac:dyDescent="0.2">
      <c r="B961" s="9"/>
    </row>
    <row r="962" spans="2:2" x14ac:dyDescent="0.2">
      <c r="B962" s="9"/>
    </row>
    <row r="963" spans="2:2" x14ac:dyDescent="0.2">
      <c r="B963" s="9"/>
    </row>
    <row r="964" spans="2:2" x14ac:dyDescent="0.2">
      <c r="B964" s="9"/>
    </row>
    <row r="965" spans="2:2" x14ac:dyDescent="0.2">
      <c r="B965" s="9"/>
    </row>
    <row r="966" spans="2:2" x14ac:dyDescent="0.2">
      <c r="B966" s="9"/>
    </row>
    <row r="967" spans="2:2" x14ac:dyDescent="0.2">
      <c r="B967" s="9"/>
    </row>
    <row r="968" spans="2:2" x14ac:dyDescent="0.2">
      <c r="B968" s="9"/>
    </row>
    <row r="969" spans="2:2" x14ac:dyDescent="0.2">
      <c r="B969" s="9"/>
    </row>
    <row r="970" spans="2:2" x14ac:dyDescent="0.2">
      <c r="B970" s="9"/>
    </row>
    <row r="971" spans="2:2" x14ac:dyDescent="0.2">
      <c r="B971" s="9"/>
    </row>
    <row r="972" spans="2:2" x14ac:dyDescent="0.2">
      <c r="B972" s="9"/>
    </row>
    <row r="973" spans="2:2" x14ac:dyDescent="0.2">
      <c r="B973" s="9"/>
    </row>
    <row r="974" spans="2:2" x14ac:dyDescent="0.2">
      <c r="B974" s="9"/>
    </row>
    <row r="975" spans="2:2" x14ac:dyDescent="0.2">
      <c r="B975" s="9"/>
    </row>
    <row r="976" spans="2:2" x14ac:dyDescent="0.2">
      <c r="B976" s="9"/>
    </row>
    <row r="977" spans="2:2" x14ac:dyDescent="0.2">
      <c r="B977" s="9"/>
    </row>
    <row r="978" spans="2:2" x14ac:dyDescent="0.2">
      <c r="B978" s="9"/>
    </row>
    <row r="979" spans="2:2" x14ac:dyDescent="0.2">
      <c r="B979" s="9"/>
    </row>
    <row r="980" spans="2:2" x14ac:dyDescent="0.2">
      <c r="B980" s="9"/>
    </row>
    <row r="981" spans="2:2" x14ac:dyDescent="0.2">
      <c r="B981" s="9"/>
    </row>
    <row r="982" spans="2:2" x14ac:dyDescent="0.2">
      <c r="B982" s="9"/>
    </row>
    <row r="983" spans="2:2" x14ac:dyDescent="0.2">
      <c r="B983" s="9"/>
    </row>
    <row r="984" spans="2:2" x14ac:dyDescent="0.2">
      <c r="B984" s="9"/>
    </row>
    <row r="985" spans="2:2" x14ac:dyDescent="0.2">
      <c r="B985" s="9"/>
    </row>
  </sheetData>
  <pageMargins left="0.89" right="0.27" top="0.78" bottom="0.13" header="0.64" footer="0.26"/>
  <pageSetup paperSize="9" scale="7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P21ConfigWorkBook xmlns:xsd="http://www.w3.org/2001/XMLSchema" xmlns:xsi="http://www.w3.org/2001/XMLSchema-instance" xmlns="http://www.aspentech.com/ProcessData/ExcelAddIn/IP21ConfigWorkBook">
  <WorkBookName>Budsjett skigruppa 2023 - forslag til årsmøtet.xlsx</WorkBookName>
  <MappingTemplateName/>
  <ColumnMaps/>
  <IP21DatabaseSchema>
    <SchemaName>3BFBIRSVWASIP21</SchemaName>
    <DefinitionRecords>
      <IP21DefinitionRecord>
        <DefinitionRecordName>DiskHistoryDef</DefinitionRecordName>
        <DefinitionRecords>
          <IP21Record>
            <RecordName>IP21PostCRArch</RecordName>
            <DefinitionRecordName>DiskHistoryDef</DefinitionRecordName>
            <RecordFields/>
            <RecordRepeatAreas/>
            <USABLE>false</USABLE>
          </IP21Record>
          <IP21Record>
            <RecordName>TSK_DHIS</RecordName>
            <DefinitionRecordName>DiskHistoryDef</DefinitionRecordName>
            <RecordFields/>
            <RecordRepeatAreas/>
            <USABLE>false</USABLE>
          </IP21Record>
          <IP21Record>
            <RecordName>TSK_DHIS2</RecordName>
            <DefinitionRecordName>DiskHistoryDef</DefinitionRecordName>
            <RecordFields/>
            <RecordRepeatAreas/>
            <USABLE>false</USABLE>
          </IP21Record>
          <IP21Record>
            <RecordName>TSK_DHIS3</RecordName>
            <DefinitionRecordName>DiskHistoryDef</DefinitionRecordName>
            <RecordFields/>
            <RecordRepeatAreas/>
            <USABLE>false</USABLE>
          </IP21Record>
          <IP21Record>
            <RecordName>TSK_DHIS4</RecordName>
            <DefinitionRecordName>DiskHistoryDef</DefinitionRecordName>
            <RecordFields/>
            <RecordRepeatAreas/>
            <USABLE>false</USABLE>
          </IP21Record>
          <IP21Record>
            <RecordName>TSK_DHIS_AGGR</RecordName>
            <DefinitionRecordName>DiskHistoryDef</DefinitionRecordName>
            <RecordFields/>
            <RecordRepeatAreas/>
            <USABLE>false</USABLE>
          </IP21Record>
          <IP21Record>
            <RecordName>Transaciton_His</RecordName>
            <DefinitionRecordName>DiskHistoryDef</DefinitionRecordName>
            <RecordFields/>
            <RecordRepeatAreas/>
            <USABLE>false</USABLE>
          </IP21Record>
        </DefinitionRecords>
        <DefinitionRecordFields>
          <IP21RecordField>
            <FieldName>NAME</FieldName>
            <DataType>Character</DataType>
            <Length>15</Length>
            <ChangeAbility>UnUsable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DiskHistoryDef</DefinitionRecordName>
          </IP21RecordField>
          <IP21RecordField>
            <FieldName>DESCRIPTION</FieldName>
            <DataType>Character</DataType>
            <Length>32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DiskHistoryDef</DefinitionRecordName>
          </IP21RecordField>
          <IP21RecordField>
            <FieldName>File_Sets</FieldName>
            <DataType>Repeat Area</DataType>
            <Length>285</Length>
            <ChangeAbility>Always</ChangeAbility>
            <IsFormattedBySelectorRecord>false</IsFormattedBySelectorRecord>
            <IsFormattedByRecord>false</IsFormattedByRecord>
            <FieldFormatRecordName>I 3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CACHE_ENTRY_SIZE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CUR_CACHE_ENTRY_SIZE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CUR_GLBL_FS_THRESHLD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F 7. 2</FieldFormatRecordName>
            <FieldFormatDefinitionRecordName>RealFormatDef</FieldFormatDefinitionRecordName>
            <SearchKeyRecord/>
            <DefinitionRecordName>DiskHistoryDef</DefinitionRecordName>
          </IP21RecordField>
          <IP21RecordField>
            <FieldName>CUR_GLBL_FS_TIMESPAN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DS12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CUR_INSERT_SIZE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CUR_NUM_OF_POINTS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CUR_QUEUE_SIZE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CUR_REPOS_FILE_PATH</FieldName>
            <DataType>Character</DataType>
            <Length>255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DiskHistoryDef</DefinitionRecordName>
          </IP21RecordField>
          <IP21RecordField>
            <FieldName>FUTURE_EVENT_TIME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DS12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GLBL_FS_SIZE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GLBL_FS_THRESHOLD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F 7. 2</FieldFormatRecordName>
            <FieldFormatDefinitionRecordName>RealFormatDef</FieldFormatDefinitionRecordName>
            <SearchKeyRecord/>
            <DefinitionRecordName>DiskHistoryDef</DefinitionRecordName>
          </IP21RecordField>
          <IP21RecordField>
            <FieldName>GLBL_FS_TIMESPAN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DS12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HIST_PARAM_RECORD</FieldName>
            <DataType>Record</DataType>
            <Length>4</Length>
            <ChangeAbility>UnUsable</ChangeAbility>
            <IsFormattedBySelectorRecord>false</IsFormattedBySelectorRecord>
            <IsFormattedByRecord>true</IsFormattedByRecord>
            <FieldFormatRecordName/>
            <FieldFormatDefinitionRecordName/>
            <SearchKeyRecord>HistoryParamDef</SearchKeyRecord>
            <DefinitionRecordName>DiskHistoryDef</DefinitionRecordName>
          </IP21RecordField>
          <IP21RecordField>
            <FieldName>NEW_REPOS_NAME</FieldName>
            <DataType>Character</DataType>
            <Length>15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DiskHistoryDef</DefinitionRecordName>
          </IP21RecordField>
          <IP21RecordField>
            <FieldName>REPOS_STATUS_FLAG</FieldName>
            <DataType>Integer</DataType>
            <Length>72</Length>
            <ChangeAbility>Always</ChangeAbility>
            <IsFormattedBySelectorRecord>true</IsFormattedBySelectorRecord>
            <IsFormattedByRecord>false</IsFormattedByRecord>
            <FieldFormatRecordName>ReposRecStatus</FieldFormatRecordName>
            <FieldFormatDefinitionRecordName>Select20Def</FieldFormatDefinitionRecordName>
            <SearchKeyRecord/>
            <DefinitionRecordName>DiskHistoryDef</DefinitionRecordName>
          </IP21RecordField>
          <IP21RecordField>
            <FieldName>REPOS_FILE_PATH</FieldName>
            <DataType>Character</DataType>
            <Length>255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DiskHistoryDef</DefinitionRecordName>
          </IP21RecordField>
          <IP21RecordField>
            <FieldName>NUM_OF_POINTS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QUEUE_SIZE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PAST_EVENT_TIME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DS12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INSERT_SIZE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REPOSITORY_NUMBER</FieldName>
            <DataType>Integer</DataType>
            <Length>72</Length>
            <ChangeAbility>Always</ChangeAbility>
            <IsFormattedBySelectorRecord>false</IsFormattedBySelectorRecord>
            <IsFormattedByRecord>false</IsFormattedByRecord>
            <FieldFormatRecordName>I 3</FieldFormatRecordName>
            <FieldFormatDefinitionRecordName>IntegerFormatDef</FieldFormatDefinitionRecordName>
            <SearchKeyRecord/>
            <DefinitionRecordName>DiskHistoryDef</DefinitionRecordName>
          </IP21RecordField>
          <IP21RecordField>
            <FieldName>IP_TARGET_REPOSITORY</FieldName>
            <DataType>Character</DataType>
            <Length>15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DiskHistoryDef</DefinitionRecordName>
          </IP21RecordField>
        </DefinitionRecordFields>
        <DefinitionRecordRepeatAreas/>
        <MapRecordName/>
      </IP21DefinitionRecord>
      <IP21DefinitionRecord>
        <DefinitionRecordName>IP_AnalogDef</DefinitionRecordName>
        <DefinitionRecords/>
        <DefinitionRecordFields>
          <IP21RecordField>
            <FieldName>NAME</FieldName>
            <DataType>Character</DataType>
            <Length>256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IP_AnalogDef</DefinitionRecordName>
          </IP21RecordField>
          <IP21RecordField>
            <FieldName>IP_#_OF_TREND_VALUES</FieldName>
            <DataType>Repeat Area</DataType>
            <Length>7</Length>
            <ChangeAbility>Always</ChangeAbility>
            <IsFormattedBySelectorRecord>false</IsFormattedBySelectorRecord>
            <IsFormattedByRecord>false</IsFormattedByRecord>
            <FieldFormatRecordName>I 3</FieldFormatRecordName>
            <FieldFormatDefinitionRecordName>IntegerFormatDef</FieldFormatDefinitionRecordName>
            <SearchKeyRecord/>
            <DefinitionRecordName>IP_AnalogDef</DefinitionRecordName>
          </IP21RecordField>
          <IP21RecordField>
            <FieldName>IP_DESCRIPTION</FieldName>
            <DataType>Character</DataType>
            <Length>32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IP_AnalogDef</DefinitionRecordName>
          </IP21RecordField>
          <IP21RecordField>
            <FieldName>IP_PLANT_AREA</FieldName>
            <DataType>Integer</DataType>
            <Length>16</Length>
            <ChangeAbility>Always</ChangeAbility>
            <IsFormattedBySelectorRecord>true</IsFormattedBySelectorRecord>
            <IsFormattedByRecord>false</IsFormattedByRecord>
            <FieldFormatRecordName>PLANT-AREAS</FieldFormatRecordName>
            <FieldFormatDefinitionRecordName>Select10Def</FieldFormatDefinitionRecordName>
            <SearchKeyRecord/>
            <DefinitionRecordName>IP_AnalogDef</DefinitionRecordName>
          </IP21RecordField>
          <IP21RecordField>
            <FieldName>IP_TAG_TYPE</FieldName>
            <DataType>Integer</DataType>
            <Length>65</Length>
            <ChangeAbility>Never</ChangeAbility>
            <IsFormattedBySelectorRecord>true</IsFormattedBySelectorRecord>
            <IsFormattedByRecord>false</IsFormattedByRecord>
            <FieldFormatRecordName>IP_AnalogTypes</FieldFormatRecordName>
            <FieldFormatDefinitionRecordName>IP_TagTypeDef</FieldFormatDefinitionRecordName>
            <SearchKeyRecord>IP_AnalogTypes</SearchKeyRecord>
            <DefinitionRecordName>IP_AnalogDef</DefinitionRecordName>
          </IP21RecordField>
          <IP21RecordField>
            <FieldName>IP_ENG_UNITS</FieldName>
            <DataType>Integer</DataType>
            <Length>16</Length>
            <ChangeAbility>Always</ChangeAbility>
            <IsFormattedBySelectorRecord>true</IsFormattedBySelectorRecord>
            <IsFormattedByRecord>false</IsFormattedByRecord>
            <FieldFormatRecordName>ENG-UNITS</FieldFormatRecordName>
            <FieldFormatDefinitionRecordName>Select8Def</FieldFormatDefinitionRecordName>
            <SearchKeyRecord/>
            <DefinitionRecordName>IP_AnalogDef</DefinitionRecordName>
          </IP21RecordField>
          <IP21RecordField>
            <FieldName>IP_VALUE_FORMAT</FieldName>
            <DataType>Record</DataType>
            <Length>4</Length>
            <ChangeAbility>Always</ChangeAbility>
            <IsFormattedBySelectorRecord>false</IsFormattedBySelectorRecord>
            <IsFormattedByRecord>true</IsFormattedByRecord>
            <FieldFormatRecordName/>
            <FieldFormatDefinitionRecordName/>
            <SearchKeyRecord>DISPLAY_WHOLE_DIGITS</SearchKeyRecord>
            <DefinitionRecordName>IP_AnalogDef</DefinitionRecordName>
          </IP21RecordField>
          <IP21RecordField>
            <FieldName>IP_INPUT_VALUE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IP_INPUT_QUALITY</FieldName>
            <DataType>Integer</DataType>
            <Length>16</Length>
            <ChangeAbility>Always</ChangeAbility>
            <IsFormattedBySelectorRecord>true</IsFormattedBySelectorRecord>
            <IsFormattedByRecord>false</IsFormattedByRecord>
            <FieldFormatRecordName>QUALITY-STATUSES</FieldFormatRecordName>
            <FieldFormatDefinitionRecordName>QualityStatusDef</FieldFormatDefinitionRecordName>
            <SearchKeyRecord>QUALITY-STATUSES</SearchKeyRecord>
            <DefinitionRecordName>IP_AnalogDef</DefinitionRecordName>
          </IP21RecordField>
          <IP21RecordField>
            <FieldName>IP_INPUT_TIME</FieldName>
            <DataType>Time Stamp</DataType>
            <Length>6</Length>
            <ChangeAbility>Always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IP_AnalogDef</DefinitionRecordName>
          </IP21RecordField>
          <IP21RecordField>
            <FieldName>IP_DC_SIGNIFICANCE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F12. 7</FieldFormatRecordName>
            <FieldFormatDefinitionRecordName>RealFormatDef</FieldFormatDefinitionRecordName>
            <SearchKeyRecord/>
            <DefinitionRecordName>IP_AnalogDef</DefinitionRecordName>
          </IP21RecordField>
          <IP21RecordField>
            <FieldName>IP_DC_MAX_TIME_INT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DT12</FieldFormatRecordName>
            <FieldFormatDefinitionRecordName>IntegerFormatDef</FieldFormatDefinitionRecordName>
            <SearchKeyRecord/>
            <DefinitionRecordName>IP_AnalogDef</DefinitionRecordName>
          </IP21RecordField>
          <IP21RecordField>
            <FieldName>IP_VALUE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IP_VALUE_QUALITY</FieldName>
            <DataType>Integer</DataType>
            <Length>16</Length>
            <ChangeAbility>Always</ChangeAbility>
            <IsFormattedBySelectorRecord>true</IsFormattedBySelectorRecord>
            <IsFormattedByRecord>false</IsFormattedByRecord>
            <FieldFormatRecordName>QUALITY-STATUSES</FieldFormatRecordName>
            <FieldFormatDefinitionRecordName>QualityStatusDef</FieldFormatDefinitionRecordName>
            <SearchKeyRecord>QUALITY-STATUSES</SearchKeyRecord>
            <DefinitionRecordName>IP_AnalogDef</DefinitionRecordName>
          </IP21RecordField>
          <IP21RecordField>
            <FieldName>IP_DC_STATUS</FieldName>
            <DataType>Integer</DataType>
            <Length>67</Length>
            <ChangeAbility>UnUsable</ChangeAbility>
            <IsFormattedBySelectorRecord>true</IsFormattedBySelectorRecord>
            <IsFormattedByRecord>false</IsFormattedByRecord>
            <FieldFormatRecordName>BOXCARS-STATUSES</FieldFormatRecordName>
            <FieldFormatDefinitionRecordName>Select12Def</FieldFormatDefinitionRecordName>
            <SearchKeyRecord/>
            <DefinitionRecordName>IP_AnalogDef</DefinitionRecordName>
          </IP21RecordField>
          <IP21RecordField>
            <FieldName>IP_DC_SLOPE</FieldName>
            <DataType>Real</DataType>
            <Length>4</Length>
            <ChangeAbility>Never</ChangeAbility>
            <IsFormattedBySelectorRecord>false</IsFormattedBySelectorRecord>
            <IsFormattedByRecord>false</IsFormattedByRecord>
            <FieldFormatRecordName>F12. 7</FieldFormatRecordName>
            <FieldFormatDefinitionRecordName>RealFormatDef</FieldFormatDefinitionRecordName>
            <SearchKeyRecord/>
            <DefinitionRecordName>IP_AnalogDef</DefinitionRecordName>
          </IP21RecordField>
          <IP21RecordField>
            <FieldName>IP_VALUE_TIME</FieldName>
            <DataType>Time Stamp</DataType>
            <Length>6</Length>
            <ChangeAbility>Always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IP_AnalogDef</DefinitionRecordName>
          </IP21RecordField>
          <IP21RecordField>
            <FieldName>IP_GRAPH_MAXIMUM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IP_GRAPH_MINIMUM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IP_STEPPED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IP_Inter/Stepped</FieldFormatRecordName>
            <FieldFormatDefinitionRecordName>Select12Def</FieldFormatDefinitionRecordName>
            <SearchKeyRecord/>
            <DefinitionRecordName>IP_AnalogDef</DefinitionRecordName>
          </IP21RecordField>
          <IP21RecordField>
            <FieldName>IP_MESSAGE_SWITCH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OFF/ON</FieldFormatRecordName>
            <FieldFormatDefinitionRecordName>Select3Def</FieldFormatDefinitionRecordName>
            <SearchKeyRecord/>
            <DefinitionRecordName>IP_AnalogDef</DefinitionRecordName>
          </IP21RecordField>
          <IP21RecordField>
            <FieldName>IP_ALARM_FORMAT</FieldName>
            <DataType>Record</DataType>
            <Length>4</Length>
            <ChangeAbility>Always</ChangeAbility>
            <IsFormattedBySelectorRecord>false</IsFormattedBySelectorRecord>
            <IsFormattedByRecord>true</IsFormattedByRecord>
            <FieldFormatRecordName/>
            <FieldFormatDefinitionRecordName/>
            <SearchKeyRecord>IP_AlarmMsgDefs</SearchKeyRecord>
            <DefinitionRecordName>IP_AnalogDef</DefinitionRecordName>
          </IP21RecordField>
          <IP21RecordField>
            <FieldName>IP_ALARM_STATE</FieldName>
            <DataType>Integer</DataType>
            <Length>3</Length>
            <ChangeAbility>Never</ChangeAbility>
            <IsFormattedBySelectorRecord>false</IsFormattedBySelectorRecord>
            <IsFormattedByRecord>false</IsFormattedByRecord>
            <FieldFormatRecordName>IP_ALARM_FORMAT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IP_ACKNOWLEDGEMENT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ACK/UNACK</FieldFormatRecordName>
            <FieldFormatDefinitionRecordName>Select6Def</FieldFormatDefinitionRecordName>
            <SearchKeyRecord/>
            <DefinitionRecordName>IP_AnalogDef</DefinitionRecordName>
          </IP21RecordField>
          <IP21RecordField>
            <FieldName>IP_HIGH_HIGH_LIMIT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IP_HIGH_LIMIT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IP_LOW_LIMIT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IP_LOW_LOW_LIMIT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IP_LIMIT_DEADBAND</FieldName>
            <DataType>Real</DataType>
            <Length>4</Length>
            <ChangeAbility>Always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IP_HIGH_STATE_COLOR</FieldName>
            <DataType>Integer</DataType>
            <Length>5</Length>
            <ChangeAbility>Always</ChangeAbility>
            <IsFormattedBySelectorRecord>true</IsFormattedBySelectorRecord>
            <IsFormattedByRecord>false</IsFormattedByRecord>
            <FieldFormatRecordName>IP_AlarmColors</FieldFormatRecordName>
            <FieldFormatDefinitionRecordName>Select16Def</FieldFormatDefinitionRecordName>
            <SearchKeyRecord/>
            <DefinitionRecordName>IP_AnalogDef</DefinitionRecordName>
          </IP21RecordField>
          <IP21RecordField>
            <FieldName>IP_MID_STATE_COLOR</FieldName>
            <DataType>Integer</DataType>
            <Length>5</Length>
            <ChangeAbility>Always</ChangeAbility>
            <IsFormattedBySelectorRecord>true</IsFormattedBySelectorRecord>
            <IsFormattedByRecord>false</IsFormattedByRecord>
            <FieldFormatRecordName>IP_AlarmColors</FieldFormatRecordName>
            <FieldFormatDefinitionRecordName>Select16Def</FieldFormatDefinitionRecordName>
            <SearchKeyRecord/>
            <DefinitionRecordName>IP_AnalogDef</DefinitionRecordName>
          </IP21RecordField>
          <IP21RecordField>
            <FieldName>IP_LOW_STATE_COLOR</FieldName>
            <DataType>Integer</DataType>
            <Length>5</Length>
            <ChangeAbility>Always</ChangeAbility>
            <IsFormattedBySelectorRecord>true</IsFormattedBySelectorRecord>
            <IsFormattedByRecord>false</IsFormattedByRecord>
            <FieldFormatRecordName>IP_AlarmColors</FieldFormatRecordName>
            <FieldFormatDefinitionRecordName>Select16Def</FieldFormatDefinitionRecordName>
            <SearchKeyRecord/>
            <DefinitionRecordName>IP_AnalogDef</DefinitionRecordName>
          </IP21RecordField>
          <IP21RecordField>
            <FieldName>IP_DEVICE_TABLE</FieldName>
            <DataType>Character</DataType>
            <Length>8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IP_AnalogDef</DefinitionRecordName>
          </IP21RecordField>
          <IP21RecordField>
            <FieldName>IP_TREND_VIEW_TIME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DT12</FieldFormatRecordName>
            <FieldFormatDefinitionRecordName>IntegerFormatDef</FieldFormatDefinitionRecordName>
            <SearchKeyRecord/>
            <DefinitionRecordName>IP_AnalogDef</DefinitionRecordName>
          </IP21RecordField>
          <IP21RecordField>
            <FieldName>IP_REPOSITORY</FieldName>
            <DataType>Record</DataType>
            <Length>4</Length>
            <ChangeAbility>Always</ChangeAbility>
            <IsFormattedBySelectorRecord>false</IsFormattedBySelectorRecord>
            <IsFormattedByRecord>true</IsFormattedByRecord>
            <FieldFormatRecordName/>
            <FieldFormatDefinitionRecordName/>
            <SearchKeyRecord>DiskHistoryDef</SearchKeyRecord>
            <DefinitionRecordName>IP_AnalogDef</DefinitionRecordName>
          </IP21RecordField>
          <IP21RecordField>
            <FieldName>IP_ARCHIVING</FieldName>
            <DataType>Integer</DataType>
            <Length>1026</Length>
            <ChangeAbility>Usable</ChangeAbility>
            <IsFormattedBySelectorRecord>true</IsFormattedBySelectorRecord>
            <IsFormattedByRecord>false</IsFormattedByRecord>
            <FieldFormatRecordName>PAUSE/OFF/ON</FieldFormatRecordName>
            <FieldFormatDefinitionRecordName>Select6Def</FieldFormatDefinitionRecordName>
            <SearchKeyRecord/>
            <DefinitionRecordName>IP_AnalogDef</DefinitionRecordName>
          </IP21RecordField>
          <IP21RecordField>
            <FieldName>IP_TREND_SEQ_#</FieldName>
            <DataType>Integer</DataType>
            <Length>95</Length>
            <ChangeAbility>Never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IP_AnalogDef</DefinitionRecordName>
          </IP21RecordField>
          <IP21RecordField>
            <FieldName>IP_HISTORY_STATUS</FieldName>
            <DataType>Integer</DataType>
            <Length>5</Length>
            <ChangeAbility>Never</ChangeAbility>
            <IsFormattedBySelectorRecord>true</IsFormattedBySelectorRecord>
            <IsFormattedByRecord>false</IsFormattedByRecord>
            <FieldFormatRecordName>D-H-STATUSES</FieldFormatRecordName>
            <FieldFormatDefinitionRecordName>Select20Def</FieldFormatDefinitionRecordName>
            <SearchKeyRecord/>
            <DefinitionRecordName>IP_AnalogDef</DefinitionRecordName>
          </IP21RecordField>
          <IP21RecordField>
            <FieldName>IP_TYPE_NUMBER</FieldName>
            <DataType>Integer</DataType>
            <Length>8</Length>
            <ChangeAbility>Never</ChangeAbility>
            <IsFormattedBySelectorRecord>false</IsFormattedBySelectorRecord>
            <IsFormattedByRecord>false</IsFormattedByRecord>
            <FieldFormatRecordName>I 3</FieldFormatRecordName>
            <FieldFormatDefinitionRecordName>IntegerFormatDef</FieldFormatDefinitionRecordName>
            <SearchKeyRecord/>
            <DefinitionRecordName>IP_AnalogDef</DefinitionRecordName>
          </IP21RecordField>
          <IP21RecordField>
            <FieldName>IP_#_OF_BF_VALUES</FieldName>
            <DataType>Repeat Area</DataType>
            <Length>7</Length>
            <ChangeAbility>Always</ChangeAbility>
            <IsFormattedBySelectorRecord>false</IsFormattedBySelectorRecord>
            <IsFormattedByRecord>false</IsFormattedByRecord>
            <FieldFormatRecordName>I 3</FieldFormatRecordName>
            <FieldFormatDefinitionRecordName>IntegerFormatDef</FieldFormatDefinitionRecordName>
            <SearchKeyRecord/>
            <DefinitionRecordName>IP_AnalogDef</DefinitionRecordName>
          </IP21RecordField>
          <IP21RecordField>
            <FieldName>IP_BF_REPOSITORY</FieldName>
            <DataType>Record</DataType>
            <Length>4</Length>
            <ChangeAbility>Always</ChangeAbility>
            <IsFormattedBySelectorRecord>false</IsFormattedBySelectorRecord>
            <IsFormattedByRecord>true</IsFormattedByRecord>
            <FieldFormatRecordName/>
            <FieldFormatDefinitionRecordName/>
            <SearchKeyRecord>DiskHistoryDef</SearchKeyRecord>
            <DefinitionRecordName>IP_AnalogDef</DefinitionRecordName>
          </IP21RecordField>
          <IP21RecordField>
            <FieldName>IP_BF_ARCHIVING</FieldName>
            <DataType>Integer</DataType>
            <Length>1026</Length>
            <ChangeAbility>Usable</ChangeAbility>
            <IsFormattedBySelectorRecord>true</IsFormattedBySelectorRecord>
            <IsFormattedByRecord>false</IsFormattedByRecord>
            <FieldFormatRecordName>PAUSE/OFF/ON</FieldFormatRecordName>
            <FieldFormatDefinitionRecordName>Select6Def</FieldFormatDefinitionRecordName>
            <SearchKeyRecord/>
            <DefinitionRecordName>IP_AnalogDef</DefinitionRecordName>
          </IP21RecordField>
          <IP21RecordField>
            <FieldName>IP_BF_HISTORY_STATUS</FieldName>
            <DataType>Integer</DataType>
            <Length>5</Length>
            <ChangeAbility>Never</ChangeAbility>
            <IsFormattedBySelectorRecord>true</IsFormattedBySelectorRecord>
            <IsFormattedByRecord>false</IsFormattedByRecord>
            <FieldFormatRecordName>D-H-STATUSES</FieldFormatRecordName>
            <FieldFormatDefinitionRecordName>Select20Def</FieldFormatDefinitionRecordName>
            <SearchKeyRecord/>
            <DefinitionRecordName>IP_AnalogDef</DefinitionRecordName>
          </IP21RecordField>
          <IP21RecordField>
            <FieldName>IP_BF_SEQ_NUMBER</FieldName>
            <DataType>Integer</DataType>
            <Length>95</Length>
            <ChangeAbility>Never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IP_AnalogDef</DefinitionRecordName>
          </IP21RecordField>
          <IP21RecordField>
            <FieldName>IP_ALARM_REPOSITORY</FieldName>
            <DataType>Record</DataType>
            <Length>4</Length>
            <ChangeAbility>Always</ChangeAbility>
            <IsFormattedBySelectorRecord>false</IsFormattedBySelectorRecord>
            <IsFormattedByRecord>true</IsFormattedByRecord>
            <FieldFormatRecordName/>
            <FieldFormatDefinitionRecordName/>
            <SearchKeyRecord>DiskHistoryDef</SearchKeyRecord>
            <DefinitionRecordName>IP_AnalogDef</DefinitionRecordName>
          </IP21RecordField>
          <IP21RecordField>
            <FieldName>IP_ALARM_ARCHIVING</FieldName>
            <DataType>Integer</DataType>
            <Length>1026</Length>
            <ChangeAbility>Usable</ChangeAbility>
            <IsFormattedBySelectorRecord>true</IsFormattedBySelectorRecord>
            <IsFormattedByRecord>false</IsFormattedByRecord>
            <FieldFormatRecordName>PAUSE/OFF/ON</FieldFormatRecordName>
            <FieldFormatDefinitionRecordName>Select6Def</FieldFormatDefinitionRecordName>
            <SearchKeyRecord/>
            <DefinitionRecordName>IP_AnalogDef</DefinitionRecordName>
          </IP21RecordField>
          <IP21RecordField>
            <FieldName>IP_ALARM_HIST_STATUS</FieldName>
            <DataType>Integer</DataType>
            <Length>5</Length>
            <ChangeAbility>Always</ChangeAbility>
            <IsFormattedBySelectorRecord>true</IsFormattedBySelectorRecord>
            <IsFormattedByRecord>false</IsFormattedByRecord>
            <FieldFormatRecordName>D-H-STATUSES</FieldFormatRecordName>
            <FieldFormatDefinitionRecordName>Select20Def</FieldFormatDefinitionRecordName>
            <SearchKeyRecord/>
            <DefinitionRecordName>IP_AnalogDef</DefinitionRecordName>
          </IP21RecordField>
          <IP21RecordField>
            <FieldName>IP_ALARM_SEQ_NUMBER</FieldName>
            <DataType>Integer</DataType>
            <Length>95</Length>
            <ChangeAbility>Never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IP_AnalogDef</DefinitionRecordName>
          </IP21RecordField>
          <IP21RecordField>
            <FieldName>IP_#_OF_ALARM_VALUES</FieldName>
            <DataType>Repeat Area</DataType>
            <Length>14</Length>
            <ChangeAbility>Always</ChangeAbility>
            <IsFormattedBySelectorRecord>false</IsFormattedBySelectorRecord>
            <IsFormattedByRecord>false</IsFormattedByRecord>
            <FieldFormatRecordName>I 3</FieldFormatRecordName>
            <FieldFormatDefinitionRecordName>IntegerFormatDef</FieldFormatDefinitionRecordName>
            <SearchKeyRecord/>
            <DefinitionRecordName>IP_AnalogDef</DefinitionRecordName>
          </IP21RecordField>
          <IP21RecordField>
            <FieldName>IP_BF_MAX_VALUE</FieldName>
            <DataType>Real</DataType>
            <Length>4</Length>
            <ChangeAbility>Never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IP_BF_MAX_TIME</FieldName>
            <DataType>Time Stamp</DataType>
            <Length>6</Length>
            <ChangeAbility>Never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IP_AnalogDef</DefinitionRecordName>
          </IP21RecordField>
          <IP21RecordField>
            <FieldName>IP_BF_MAX_QUALITY</FieldName>
            <DataType>Integer</DataType>
            <Length>16</Length>
            <ChangeAbility>Never</ChangeAbility>
            <IsFormattedBySelectorRecord>true</IsFormattedBySelectorRecord>
            <IsFormattedByRecord>false</IsFormattedByRecord>
            <FieldFormatRecordName>QUALITY-STATUSES</FieldFormatRecordName>
            <FieldFormatDefinitionRecordName>QualityStatusDef</FieldFormatDefinitionRecordName>
            <SearchKeyRecord>QUALITY-STATUSES</SearchKeyRecord>
            <DefinitionRecordName>IP_AnalogDef</DefinitionRecordName>
          </IP21RecordField>
          <IP21RecordField>
            <FieldName>IP_BF_MIN_VALUE</FieldName>
            <DataType>Real</DataType>
            <Length>4</Length>
            <ChangeAbility>Never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IP_BF_MIN_TIME</FieldName>
            <DataType>Time Stamp</DataType>
            <Length>6</Length>
            <ChangeAbility>Never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IP_AnalogDef</DefinitionRecordName>
          </IP21RecordField>
          <IP21RecordField>
            <FieldName>IP_BF_MIN_QUALITY</FieldName>
            <DataType>Integer</DataType>
            <Length>16</Length>
            <ChangeAbility>Never</ChangeAbility>
            <IsFormattedBySelectorRecord>true</IsFormattedBySelectorRecord>
            <IsFormattedByRecord>false</IsFormattedByRecord>
            <FieldFormatRecordName>QUALITY-STATUSES</FieldFormatRecordName>
            <FieldFormatDefinitionRecordName>QualityStatusDef</FieldFormatDefinitionRecordName>
            <SearchKeyRecord>QUALITY-STATUSES</SearchKeyRecord>
            <DefinitionRecordName>IP_AnalogDef</DefinitionRecordName>
          </IP21RecordField>
          <IP21RecordField>
            <FieldName>IP_BF_BAD_VALUE</FieldName>
            <DataType>Real</DataType>
            <Length>4</Length>
            <ChangeAbility>Never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IP_BF_BAD_TIME</FieldName>
            <DataType>Time Stamp</DataType>
            <Length>6</Length>
            <ChangeAbility>Never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IP_AnalogDef</DefinitionRecordName>
          </IP21RecordField>
          <IP21RecordField>
            <FieldName>IP_BF_BAD_QUALITY</FieldName>
            <DataType>Integer</DataType>
            <Length>16</Length>
            <ChangeAbility>Never</ChangeAbility>
            <IsFormattedBySelectorRecord>true</IsFormattedBySelectorRecord>
            <IsFormattedByRecord>false</IsFormattedByRecord>
            <FieldFormatRecordName>QUALITY-STATUSES</FieldFormatRecordName>
            <FieldFormatDefinitionRecordName>QualityStatusDef</FieldFormatDefinitionRecordName>
            <SearchKeyRecord>QUALITY-STATUSES</SearchKeyRecord>
            <DefinitionRecordName>IP_AnalogDef</DefinitionRecordName>
          </IP21RecordField>
          <IP21RecordField>
            <FieldName>IP_BF_LAST_VALUE</FieldName>
            <DataType>Real</DataType>
            <Length>4</Length>
            <ChangeAbility>Never</ChangeAbility>
            <IsFormattedBySelectorRecord>false</IsFormattedBySelectorRecord>
            <IsFormattedByRecord>false</IsFormattedByRecord>
            <FieldFormatRecordName>IP_VALUE_FORMAT</FieldFormatRecordName>
            <FieldFormatDefinitionRecordName>FieldLongNameDef</FieldFormatDefinitionRecordName>
            <SearchKeyRecord/>
            <DefinitionRecordName>IP_AnalogDef</DefinitionRecordName>
          </IP21RecordField>
          <IP21RecordField>
            <FieldName>IP_BF_LAST_TIME</FieldName>
            <DataType>Time Stamp</DataType>
            <Length>6</Length>
            <ChangeAbility>Never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IP_AnalogDef</DefinitionRecordName>
          </IP21RecordField>
          <IP21RecordField>
            <FieldName>IP_BF_LAST_QUALITY</FieldName>
            <DataType>Integer</DataType>
            <Length>16</Length>
            <ChangeAbility>Never</ChangeAbility>
            <IsFormattedBySelectorRecord>true</IsFormattedBySelectorRecord>
            <IsFormattedByRecord>false</IsFormattedByRecord>
            <FieldFormatRecordName>QUALITY-STATUSES</FieldFormatRecordName>
            <FieldFormatDefinitionRecordName>QualityStatusDef</FieldFormatDefinitionRecordName>
            <SearchKeyRecord>QUALITY-STATUSES</SearchKeyRecord>
            <DefinitionRecordName>IP_AnalogDef</DefinitionRecordName>
          </IP21RecordField>
          <IP21RecordField>
            <FieldName>IP_BF_SHIFT</FieldName>
            <DataType>Integer</DataType>
            <Length>65</Length>
            <ChangeAbility>Never</ChangeAbility>
            <IsFormattedBySelectorRecord>false</IsFormattedBySelectorRecord>
            <IsFormattedByRecord>false</IsFormattedByRecord>
            <FieldFormatRecordName>I 2</FieldFormatRecordName>
            <FieldFormatDefinitionRecordName>IntegerFormatDef</FieldFormatDefinitionRecordName>
            <SearchKeyRecord/>
            <DefinitionRecordName>IP_AnalogDef</DefinitionRecordName>
          </IP21RecordField>
        </DefinitionRecordFields>
        <DefinitionRecordRepeatAreas/>
        <MapRecordName>IP_AnalogMap</MapRecordName>
      </IP21DefinitionRecord>
      <IP21DefinitionRecord>
        <DefinitionRecordName>IP_TagTypeDef</DefinitionRecordName>
        <DefinitionRecords>
          <IP21Record>
            <RecordName>IP_AnalogTypes</RecordName>
            <DefinitionRecordName>IP_TagTypeDef</DefinitionRecordName>
            <RecordFields>
              <IP21RecordField>
                <FieldName>1ST_SELECTION_VALUE</FieldName>
                <Value>0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Analog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</DefinitionRecords>
        <DefinitionRecordFields>
          <IP21RecordField>
            <FieldName>NAME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IP_TagTypeDef</DefinitionRecordName>
          </IP21RecordField>
          <IP21RecordField>
            <FieldName>#_OF_SELECTIONS</FieldName>
            <DataType>Repeat Area</DataType>
            <Length>5</Length>
            <ChangeAbility>UnUsable</ChangeAbility>
            <IsFormattedBySelectorRecord>false</IsFormattedBySelectorRecord>
            <IsFormattedByRecord>false</IsFormattedByRecord>
            <FieldFormatRecordName>I 3</FieldFormatRecordName>
            <FieldFormatDefinitionRecordName>IntegerFormatDef</FieldFormatDefinitionRecordName>
            <SearchKeyRecord/>
            <DefinitionRecordName>IP_TagTypeDef</DefinitionRecordName>
          </IP21RecordField>
          <IP21RecordField>
            <FieldName>1st_SELECTION_VALUE</FieldName>
            <DataType>Integer</DataType>
            <Length>16</Length>
            <ChangeAbility>UnUsable</ChangeAbility>
            <IsFormattedBySelectorRecord>false</IsFormattedBySelectorRecord>
            <IsFormattedByRecord>false</IsFormattedByRecord>
            <FieldFormatRecordName>I 3</FieldFormatRecordName>
            <FieldFormatDefinitionRecordName>IntegerFormatDef</FieldFormatDefinitionRecordName>
            <SearchKeyRecord/>
            <DefinitionRecordName>IP_TagTypeDef</DefinitionRecordName>
          </IP21RecordField>
        </DefinitionRecordFields>
        <DefinitionRecordRepeatAreas/>
        <MapRecordName/>
      </IP21DefinitionRecord>
      <IP21DefinitionRecord>
        <DefinitionRecordName>IntegerFormatDef</DefinitionRecordName>
        <DefinitionRecords>
          <IP21Record>
            <RecordName>Z 9</RecordName>
            <DefinitionRecordName>IntegerFormatDef</DefinitionRecordName>
            <RecordFields/>
            <RecordRepeatAreas/>
            <USABLE>false</USABLE>
          </IP21Record>
          <IP21Record>
            <RecordName>Z 5</RecordName>
            <DefinitionRecordName>IntegerFormatDef</DefinitionRecordName>
            <RecordFields/>
            <RecordRepeatAreas/>
            <USABLE>false</USABLE>
          </IP21Record>
          <IP21Record>
            <RecordName>Z 3</RecordName>
            <DefinitionRecordName>IntegerFormatDef</DefinitionRecordName>
            <RecordFields/>
            <RecordRepeatAreas/>
            <USABLE>false</USABLE>
          </IP21Record>
          <IP21Record>
            <RecordName>Z 1</RecordName>
            <DefinitionRecordName>IntegerFormatDef</DefinitionRecordName>
            <RecordFields/>
            <RecordRepeatAreas/>
            <USABLE>false</USABLE>
          </IP21Record>
          <IP21Record>
            <RecordName>UZ 4</RecordName>
            <DefinitionRecordName>IntegerFormatDef</DefinitionRecordName>
            <RecordFields/>
            <RecordRepeatAreas/>
            <USABLE>false</USABLE>
          </IP21Record>
          <IP21Record>
            <RecordName>UI 3</RecordName>
            <DefinitionRecordName>IntegerFormatDef</DefinitionRecordName>
            <RecordFields/>
            <RecordRepeatAreas/>
            <USABLE>false</USABLE>
          </IP21Record>
          <IP21Record>
            <RecordName>UI 2</RecordName>
            <DefinitionRecordName>IntegerFormatDef</DefinitionRecordName>
            <RecordFields/>
            <RecordRepeatAreas/>
            <USABLE>false</USABLE>
          </IP21Record>
          <IP21Record>
            <RecordName>UB7</RecordName>
            <DefinitionRecordName>IntegerFormatDef</DefinitionRecordName>
            <RecordFields/>
            <RecordRepeatAreas/>
            <USABLE>false</USABLE>
          </IP21Record>
          <IP21Record>
            <RecordName>UB30</RecordName>
            <DefinitionRecordName>IntegerFormatDef</DefinitionRecordName>
            <RecordFields/>
            <RecordRepeatAreas/>
            <USABLE>false</USABLE>
          </IP21Record>
          <IP21Record>
            <RecordName>UB 32</RecordName>
            <DefinitionRecordName>IntegerFormatDef</DefinitionRecordName>
            <RecordFields/>
            <RecordRepeatAreas/>
            <USABLE>false</USABLE>
          </IP21Record>
          <IP21Record>
            <RecordName>RT14</RecordName>
            <DefinitionRecordName>IntegerFormatDef</DefinitionRecordName>
            <RecordFields/>
            <RecordRepeatAreas/>
            <USABLE>false</USABLE>
          </IP21Record>
          <IP21Record>
            <RecordName>RM 7</RecordName>
            <DefinitionRecordName>IntegerFormatDef</DefinitionRecordName>
            <RecordFields/>
            <RecordRepeatAreas/>
            <USABLE>false</USABLE>
          </IP21Record>
          <IP21Record>
            <RecordName>I256</RecordName>
            <DefinitionRecordName>IntegerFormatDef</DefinitionRecordName>
            <RecordFields/>
            <RecordRepeatAreas/>
            <USABLE>false</USABLE>
          </IP21Record>
          <IP21Record>
            <RecordName>I20</RecordName>
            <DefinitionRecordName>IntegerFormatDef</DefinitionRecordName>
            <RecordFields/>
            <RecordRepeatAreas/>
            <USABLE>false</USABLE>
          </IP21Record>
          <IP21Record>
            <RecordName>I12</RecordName>
            <DefinitionRecordName>IntegerFormatDef</DefinitionRecordName>
            <RecordFields/>
            <RecordRepeatAreas/>
            <USABLE>false</USABLE>
          </IP21Record>
          <IP21Record>
            <RecordName>I11</RecordName>
            <DefinitionRecordName>IntegerFormatDef</DefinitionRecordName>
            <RecordFields/>
            <RecordRepeatAreas/>
            <USABLE>false</USABLE>
          </IP21Record>
          <IP21Record>
            <RecordName>I 7</RecordName>
            <DefinitionRecordName>IntegerFormatDef</DefinitionRecordName>
            <RecordFields/>
            <RecordRepeatAreas/>
            <USABLE>false</USABLE>
          </IP21Record>
          <IP21Record>
            <RecordName>I 6</RecordName>
            <DefinitionRecordName>IntegerFormatDef</DefinitionRecordName>
            <RecordFields/>
            <RecordRepeatAreas/>
            <USABLE>false</USABLE>
          </IP21Record>
          <IP21Record>
            <RecordName>I 5</RecordName>
            <DefinitionRecordName>IntegerFormatDef</DefinitionRecordName>
            <RecordFields/>
            <RecordRepeatAreas/>
            <USABLE>false</USABLE>
          </IP21Record>
          <IP21Record>
            <RecordName>I 4</RecordName>
            <DefinitionRecordName>IntegerFormatDef</DefinitionRecordName>
            <RecordFields/>
            <RecordRepeatAreas/>
            <USABLE>false</USABLE>
          </IP21Record>
          <IP21Record>
            <RecordName>I 3</RecordName>
            <DefinitionRecordName>IntegerFormatDef</DefinitionRecordName>
            <RecordFields/>
            <RecordRepeatAreas/>
            <USABLE>false</USABLE>
          </IP21Record>
          <IP21Record>
            <RecordName>I 2</RecordName>
            <DefinitionRecordName>IntegerFormatDef</DefinitionRecordName>
            <RecordFields/>
            <RecordRepeatAreas/>
            <USABLE>false</USABLE>
          </IP21Record>
          <IP21Record>
            <RecordName>DT14</RecordName>
            <DefinitionRecordName>IntegerFormatDef</DefinitionRecordName>
            <RecordFields/>
            <RecordRepeatAreas/>
            <USABLE>false</USABLE>
          </IP21Record>
          <IP21Record>
            <RecordName>DT12</RecordName>
            <DefinitionRecordName>IntegerFormatDef</DefinitionRecordName>
            <RecordFields/>
            <RecordRepeatAreas/>
            <USABLE>false</USABLE>
          </IP21Record>
          <IP21Record>
            <RecordName>DT10</RecordName>
            <DefinitionRecordName>IntegerFormatDef</DefinitionRecordName>
            <RecordFields/>
            <RecordRepeatAreas/>
            <USABLE>false</USABLE>
          </IP21Record>
          <IP21Record>
            <RecordName>DS12</RecordName>
            <DefinitionRecordName>IntegerFormatDef</DefinitionRecordName>
            <RecordFields/>
            <RecordRepeatAreas/>
            <USABLE>false</USABLE>
          </IP21Record>
          <IP21Record>
            <RecordName>DS10</RecordName>
            <DefinitionRecordName>IntegerFormatDef</DefinitionRecordName>
            <RecordFields/>
            <RecordRepeatAreas/>
            <USABLE>false</USABLE>
          </IP21Record>
          <IP21Record>
            <RecordName>DS 8</RecordName>
            <DefinitionRecordName>IntegerFormatDef</DefinitionRecordName>
            <RecordFields/>
            <RecordRepeatAreas/>
            <USABLE>false</USABLE>
          </IP21Record>
          <IP21Record>
            <RecordName>DM 9</RecordName>
            <DefinitionRecordName>IntegerFormatDef</DefinitionRecordName>
            <RecordFields/>
            <RecordRepeatAreas/>
            <USABLE>false</USABLE>
          </IP21Record>
          <IP21Record>
            <RecordName>DM 7</RecordName>
            <DefinitionRecordName>IntegerFormatDef</DefinitionRecordName>
            <RecordFields/>
            <RecordRepeatAreas/>
            <USABLE>false</USABLE>
          </IP21Record>
          <IP21Record>
            <RecordName>DM 5</RecordName>
            <DefinitionRecordName>IntegerFormatDef</DefinitionRecordName>
            <RecordFields/>
            <RecordRepeatAreas/>
            <USABLE>false</USABLE>
          </IP21Record>
          <IP21Record>
            <RecordName>B8</RecordName>
            <DefinitionRecordName>IntegerFormatDef</DefinitionRecordName>
            <RecordFields/>
            <RecordRepeatAreas/>
            <USABLE>false</USABLE>
          </IP21Record>
        </DefinitionRecords>
        <DefinitionRecordFields>
          <IP21RecordField>
            <FieldName>NAME</FieldName>
            <DataType>Character</DataType>
            <Length>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IntegerFormatDef</DefinitionRecordName>
          </IP21RecordField>
          <IP21RecordField>
            <FieldName>DISPLAY_RADIX_CODE</FieldName>
            <DataType>Integer</DataType>
            <Length>8</Length>
            <ChangeAbility>Always</ChangeAbility>
            <IsFormattedBySelectorRecord>false</IsFormattedBySelectorRecord>
            <IsFormattedByRecord>false</IsFormattedByRecord>
            <FieldFormatRecordName>I 3</FieldFormatRecordName>
            <FieldFormatDefinitionRecordName>IntegerFormatDef</FieldFormatDefinitionRecordName>
            <SearchKeyRecord/>
            <DefinitionRecordName>IntegerFormatDef</DefinitionRecordName>
          </IP21RecordField>
          <IP21RecordField>
            <FieldName>DISPLAY_LENGTH</FieldName>
            <DataType>Integer</DataType>
            <Length>71</Length>
            <ChangeAbility>Always</ChangeAbility>
            <IsFormattedBySelectorRecord>false</IsFormattedBySelectorRecord>
            <IsFormattedByRecord>false</IsFormattedByRecord>
            <FieldFormatRecordName>I 2</FieldFormatRecordName>
            <FieldFormatDefinitionRecordName>IntegerFormatDef</FieldFormatDefinitionRecordName>
            <SearchKeyRecord/>
            <DefinitionRecordName>IntegerFormatDef</DefinitionRecordName>
          </IP21RecordField>
        </DefinitionRecordFields>
        <DefinitionRecordRepeatAreas/>
        <MapRecordName/>
      </IP21DefinitionRecord>
      <IP21DefinitionRecord>
        <DefinitionRecordName>IoDeviceRecDef</DefinitionRecordName>
        <DefinitionRecords>
          <IP21Record>
            <RecordName>CIOKEPEX</RecordName>
            <DefinitionRecordName>IoDeviceRecDef</DefinitionRecordName>
            <RecordFields/>
            <RecordRepeatAreas/>
            <USABLE>false</USABLE>
          </IP21Record>
          <IP21Record>
            <RecordName>CIORSLINXOPCSER</RecordName>
            <DefinitionRecordName>IoDeviceRecDef</DefinitionRecordName>
            <RecordFields/>
            <RecordRepeatAreas/>
            <USABLE>false</USABLE>
          </IP21Record>
          <IP21Record>
            <RecordName>IOSIMUL</RecordName>
            <DefinitionRecordName>IoDeviceRecDef</DefinitionRecordName>
            <RecordFields/>
            <RecordRepeatAreas/>
            <USABLE>false</USABLE>
          </IP21Record>
        </DefinitionRecords>
        <DefinitionRecordFields>
          <IP21RecordField>
            <FieldName>NAME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IO_ASYNC?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NO/YES</FieldFormatRecordName>
            <FieldFormatDefinitionRecordName>Select3Def</FieldFormatDefinitionRecordName>
            <SearchKeyRecord/>
            <DefinitionRecordName>IoDeviceRecDef</DefinitionRecordName>
          </IP21RecordField>
          <IP21RecordField>
            <FieldName>IO_ASYNC_EXECUTABLE</FieldName>
            <DataType>Character</DataType>
            <Length>64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IO_ASYNC_TASK</FieldName>
            <DataType>Character</DataType>
            <Length>22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IO_MAIN_TASK</FieldName>
            <DataType>Record</DataType>
            <Length>4</Length>
            <ChangeAbility>UnUsable</ChangeAbility>
            <IsFormattedBySelectorRecord>false</IsFormattedBySelectorRecord>
            <IsFormattedByRecord>true</IsFormattedByRecord>
            <FieldFormatRecordName/>
            <FieldFormatDefinitionRecordName/>
            <SearchKeyRecord>IoExternalTskDef</SearchKeyRecord>
            <DefinitionRecordName>IoDeviceRecDef</DefinitionRecordName>
          </IP21RecordField>
          <IP21RecordField>
            <FieldName>IO_DEVICE_PROCESSING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OFF/ON</FieldFormatRecordName>
            <FieldFormatDefinitionRecordName>Select3Def</FieldFormatDefinitionRecordName>
            <SearchKeyRecord/>
            <DefinitionRecordName>IoDeviceRecDef</DefinitionRecordName>
          </IP21RecordField>
          <IP21RecordField>
            <FieldName>IO_DLGP_NODE</FieldName>
            <DataType>Character</DataType>
            <Length>32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IO_DLGP_SERVICE</FieldName>
            <DataType>Character</DataType>
            <Length>32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IO_DLGP_SHUTDWN?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NO/YES</FieldFormatRecordName>
            <FieldFormatDefinitionRecordName>Select3Def</FieldFormatDefinitionRecordName>
            <SearchKeyRecord/>
            <DefinitionRecordName>IoDeviceRecDef</DefinitionRecordName>
          </IP21RecordField>
          <IP21RecordField>
            <FieldName>IO_DLGP_SHUTDWN_PROC</FieldName>
            <DataType>Character</DataType>
            <Length>64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IO_DLGP_STARTUP?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NO/YES</FieldFormatRecordName>
            <FieldFormatDefinitionRecordName>Select3Def</FieldFormatDefinitionRecordName>
            <SearchKeyRecord/>
            <DefinitionRecordName>IoDeviceRecDef</DefinitionRecordName>
          </IP21RecordField>
          <IP21RecordField>
            <FieldName>IO_DLGP_STARTUP_PROC</FieldName>
            <DataType>Character</DataType>
            <Length>64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IO_UNSOL?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NO/YES</FieldFormatRecordName>
            <FieldFormatDefinitionRecordName>Select3Def</FieldFormatDefinitionRecordName>
            <SearchKeyRecord/>
            <DefinitionRecordName>IoDeviceRecDef</DefinitionRecordName>
          </IP21RecordField>
          <IP21RecordField>
            <FieldName>IO_UNSOL_EXECUTABLE</FieldName>
            <DataType>Character</DataType>
            <Length>64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IO_UNSOL_TASK</FieldName>
            <DataType>Character</DataType>
            <Length>22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IO_HIST_GAP_REAL_VAL</FieldName>
            <DataType>Real</DataType>
            <Length>8</Length>
            <ChangeAbility>Always</ChangeAbility>
            <IsFormattedBySelectorRecord>false</IsFormattedBySelectorRecord>
            <IsFormattedByRecord>false</IsFormattedByRecord>
            <FieldFormatRecordName>F 6. 2</FieldFormatRecordName>
            <FieldFormatDefinitionRecordName>RealFormatDef</FieldFormatDefinitionRecordName>
            <SearchKeyRecord/>
            <DefinitionRecordName>IoDeviceRecDef</DefinitionRecordName>
          </IP21RecordField>
          <IP21RecordField>
            <FieldName>IO_HIST_GAP_INT_VAL</FieldName>
            <DataType>Integer</DataType>
            <Length>32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IoDeviceRecDef</DefinitionRecordName>
          </IP21RecordField>
          <IP21RecordField>
            <FieldName>IO_HIST_GAP_ASC_VAL</FieldName>
            <DataType>Character</DataType>
            <Length>40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IO_HIST_GAP_ASC_LEN</FieldName>
            <DataType>Integer</DataType>
            <Length>80</Length>
            <ChangeAbility>Always</ChangeAbility>
            <IsFormattedBySelectorRecord>false</IsFormattedBySelectorRecord>
            <IsFormattedByRecord>false</IsFormattedByRecord>
            <FieldFormatRecordName>I 5</FieldFormatRecordName>
            <FieldFormatDefinitionRecordName>IntegerFormatDef</FieldFormatDefinitionRecordName>
            <SearchKeyRecord/>
            <DefinitionRecordName>IoDeviceRecDef</DefinitionRecordName>
          </IP21RecordField>
          <IP21RecordField>
            <FieldName>IO_HIST_GAP_DISPLAY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Io-Gap-Display</FieldFormatRecordName>
            <FieldFormatDefinitionRecordName>Select24Def</FieldFormatDefinitionRecordName>
            <SearchKeyRecord/>
            <DefinitionRecordName>IoDeviceRecDef</DefinitionRecordName>
          </IP21RecordField>
          <IP21RecordField>
            <FieldName>IO_%_RECOVERY</FieldName>
            <DataType>Integer</DataType>
            <Length>72</Length>
            <ChangeAbility>Always</ChangeAbility>
            <IsFormattedBySelectorRecord>false</IsFormattedBySelectorRecord>
            <IsFormattedByRecord>false</IsFormattedByRecord>
            <FieldFormatRecordName>I 3</FieldFormatRecordName>
            <FieldFormatDefinitionRecordName>IntegerFormatDef</FieldFormatDefinitionRecordName>
            <SearchKeyRecord/>
            <DefinitionRecordName>IoDeviceRecDef</DefinitionRecordName>
          </IP21RecordField>
          <IP21RecordField>
            <FieldName>IO_CURRENT_GET_REC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IO_#_TAGS_TO_RECOVER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 6</FieldFormatRecordName>
            <FieldFormatDefinitionRecordName>IntegerFormatDef</FieldFormatDefinitionRecordName>
            <SearchKeyRecord/>
            <DefinitionRecordName>IoDeviceRecDef</DefinitionRecordName>
          </IP21RecordField>
          <IP21RecordField>
            <FieldName>IO_STORE_ENABLE?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NO/YES</FieldFormatRecordName>
            <FieldFormatDefinitionRecordName>Select3Def</FieldFormatDefinitionRecordName>
            <SearchKeyRecord/>
            <DefinitionRecordName>IoDeviceRecDef</DefinitionRecordName>
          </IP21RecordField>
          <IP21RecordField>
            <FieldName>IO_STORE_MAX_PERIOD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DT14</FieldFormatRecordName>
            <FieldFormatDefinitionRecordName>IntegerFormatDef</FieldFormatDefinitionRecordName>
            <SearchKeyRecord/>
            <DefinitionRecordName>IoDeviceRecDef</DefinitionRecordName>
          </IP21RecordField>
          <IP21RecordField>
            <FieldName>IO_STORE_MAX_SIZE</FieldName>
            <DataType>Integer</DataType>
            <Length>95</Length>
            <ChangeAbility>Always</ChangeAbility>
            <IsFormattedBySelectorRecord>false</IsFormattedBySelectorRecord>
            <IsFormattedByRecord>false</IsFormattedByRecord>
            <FieldFormatRecordName>I11</FieldFormatRecordName>
            <FieldFormatDefinitionRecordName>IntegerFormatDef</FieldFormatDefinitionRecordName>
            <SearchKeyRecord/>
            <DefinitionRecordName>IoDeviceRecDef</DefinitionRecordName>
          </IP21RecordField>
          <IP21RecordField>
            <FieldName>IO_FWD_ASYNC_STATUS</FieldName>
            <DataType>Integer</DataType>
            <Length>72</Length>
            <ChangeAbility>Always</ChangeAbility>
            <IsFormattedBySelectorRecord>true</IsFormattedBySelectorRecord>
            <IsFormattedByRecord>false</IsFormattedByRecord>
            <FieldFormatRecordName>io-fwd-statuses</FieldFormatRecordName>
            <FieldFormatDefinitionRecordName>Select24Def</FieldFormatDefinitionRecordName>
            <SearchKeyRecord/>
            <DefinitionRecordName>IoDeviceRecDef</DefinitionRecordName>
          </IP21RecordField>
          <IP21RecordField>
            <FieldName>IO_FWD_ASYNC_START</FieldName>
            <DataType>Time Stamp</DataType>
            <Length>6</Length>
            <ChangeAbility>Always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IoDeviceRecDef</DefinitionRecordName>
          </IP21RecordField>
          <IP21RecordField>
            <FieldName>IO_FWD_ASYNC_END</FieldName>
            <DataType>Time Stamp</DataType>
            <Length>6</Length>
            <ChangeAbility>Always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IoDeviceRecDef</DefinitionRecordName>
          </IP21RecordField>
          <IP21RecordField>
            <FieldName>IO_FWD_UNSOL_STATUS</FieldName>
            <DataType>Integer</DataType>
            <Length>72</Length>
            <ChangeAbility>Always</ChangeAbility>
            <IsFormattedBySelectorRecord>true</IsFormattedBySelectorRecord>
            <IsFormattedByRecord>false</IsFormattedByRecord>
            <FieldFormatRecordName>io-fwd-statuses</FieldFormatRecordName>
            <FieldFormatDefinitionRecordName>Select24Def</FieldFormatDefinitionRecordName>
            <SearchKeyRecord/>
            <DefinitionRecordName>IoDeviceRecDef</DefinitionRecordName>
          </IP21RecordField>
          <IP21RecordField>
            <FieldName>IO_FWD_UNSOL_START</FieldName>
            <DataType>Time Stamp</DataType>
            <Length>6</Length>
            <ChangeAbility>Always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IoDeviceRecDef</DefinitionRecordName>
          </IP21RecordField>
          <IP21RecordField>
            <FieldName>IO_FWD_UNSOL_END</FieldName>
            <DataType>Time Stamp</DataType>
            <Length>6</Length>
            <ChangeAbility>Always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IoDeviceRecDef</DefinitionRecordName>
          </IP21RecordField>
          <IP21RecordField>
            <FieldName>IO_STR_ASYNC_START</FieldName>
            <DataType>Time Stamp</DataType>
            <Length>6</Length>
            <ChangeAbility>Always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IoDeviceRecDef</DefinitionRecordName>
          </IP21RecordField>
          <IP21RecordField>
            <FieldName>IO_STR_ASYNC_END</FieldName>
            <DataType>Time Stamp</DataType>
            <Length>6</Length>
            <ChangeAbility>Always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IoDeviceRecDef</DefinitionRecordName>
          </IP21RecordField>
          <IP21RecordField>
            <FieldName>IO_STR_UNSOL_START</FieldName>
            <DataType>Time Stamp</DataType>
            <Length>6</Length>
            <ChangeAbility>Always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IoDeviceRecDef</DefinitionRecordName>
          </IP21RecordField>
          <IP21RecordField>
            <FieldName>IO_STR_UNSOL_END</FieldName>
            <DataType>Time Stamp</DataType>
            <Length>6</Length>
            <ChangeAbility>Always</ChangeAbility>
            <IsFormattedBySelectorRecord>false</IsFormattedBySelectorRecord>
            <IsFormattedByRecord>false</IsFormattedByRecord>
            <FieldFormatRecordName>TS20</FieldFormatRecordName>
            <FieldFormatDefinitionRecordName>TimeStampFormDef</FieldFormatDefinitionRecordName>
            <SearchKeyRecord/>
            <DefinitionRecordName>IoDeviceRecDef</DefinitionRecordName>
          </IP21RecordField>
          <IP21RecordField>
            <FieldName>IO_TIMESTAMP_SRC</FieldName>
            <DataType>Integer</DataType>
            <Length>72</Length>
            <ChangeAbility>Always</ChangeAbility>
            <IsFormattedBySelectorRecord>true</IsFormattedBySelectorRecord>
            <IsFormattedByRecord>false</IsFormattedByRecord>
            <FieldFormatRecordName>Io-Timestamp-Src</FieldFormatRecordName>
            <FieldFormatDefinitionRecordName>Select24Def</FieldFormatDefinitionRecordName>
            <SearchKeyRecord/>
            <DefinitionRecordName>IoDeviceRecDef</DefinitionRecordName>
          </IP21RecordField>
          <IP21RecordField>
            <FieldName>IO_COMM_STATUS</FieldName>
            <DataType>Integer</DataType>
            <Length>80</Length>
            <ChangeAbility>Always</ChangeAbility>
            <IsFormattedBySelectorRecord>true</IsFormattedBySelectorRecord>
            <IsFormattedByRecord>false</IsFormattedByRecord>
            <FieldFormatRecordName>Io-Last-Status</FieldFormatRecordName>
            <FieldFormatDefinitionRecordName>Select24Def</FieldFormatDefinitionRecordName>
            <SearchKeyRecord/>
            <DefinitionRecordName>IoDeviceRecDef</DefinitionRecordName>
          </IP21RecordField>
          <IP21RecordField>
            <FieldName>IO_HISTREC?</FieldName>
            <DataType>Integer</DataType>
            <Length>65</Length>
            <ChangeAbility>Always</ChangeAbility>
            <IsFormattedBySelectorRecord>true</IsFormattedBySelectorRecord>
            <IsFormattedByRecord>false</IsFormattedByRecord>
            <FieldFormatRecordName>NO/YES</FieldFormatRecordName>
            <FieldFormatDefinitionRecordName>Select3Def</FieldFormatDefinitionRecordName>
            <SearchKeyRecord/>
            <DefinitionRecordName>IoDeviceRecDef</DefinitionRecordName>
          </IP21RecordField>
          <IP21RecordField>
            <FieldName>IO_HISTREC_TASK</FieldName>
            <DataType>Character</DataType>
            <Length>22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  <IP21RecordField>
            <FieldName>IO_HISTREC_EXEC</FieldName>
            <DataType>Character</DataType>
            <Length>64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IoDeviceRecDef</DefinitionRecordName>
          </IP21RecordField>
        </DefinitionRecordFields>
        <DefinitionRecordRepeatAreas/>
        <MapRecordName/>
      </IP21DefinitionRecord>
      <IP21DefinitionRecord>
        <DefinitionRecordName>QualityStatusDef</DefinitionRecordName>
        <DefinitionRecords>
          <IP21Record>
            <RecordName>QUALITY-STATUSES</RecordName>
            <DefinitionRecordName>QualityStatusDef</DefinitionRecordName>
            <RecordFields>
              <IP21RecordField>
                <FieldName>1ST_SELECTION_VALUE</FieldName>
                <Value>-72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Initial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Good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No Status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Suspect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Clamped Hi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Clamped Lo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Bad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Async Off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No Permiss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Out Range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Deadband 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E.U Conv 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Req Failed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Bad Tag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Scan Off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Undef Val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Cancel E.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Declare E.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WFAR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Setcim Err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Tag Mism.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Field Acc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V.F. Undef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Clamped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Undef Qual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OOP/BAD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OOP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IOPM/BAD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IOPP/BAD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IOPM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IOPP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IOP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MAINT/B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MAINT/QST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ServOff/B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ServOff/Q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NEFV/CAL/Q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CAL/QST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NEFV/QST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CAL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NCOM/BAD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NCOM/QST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Cannot Val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Recovered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CAL/IOPM/B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CA/NE/IO/B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CAL/NEFV/B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CAL/NEFV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CAL/IOPM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Questionab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Unavailabl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DT not Sup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Inval DT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NRDY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CND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CLPM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CLPP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PTPF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NFP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Man-High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Man-Low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Man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?-High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?-Low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High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Low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No Data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Bad Low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Bad Data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Bad Calc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Arc Off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Bad High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Inter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</DefinitionRecords>
        <DefinitionRecordFields>
          <IP21RecordField>
            <FieldName>NAME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QualityStatusDef</DefinitionRecordName>
          </IP21RecordField>
          <IP21RecordField>
            <FieldName>#_OF_SELECTIONS</FieldName>
            <DataType>Repeat Area</DataType>
            <Length>6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QualityStatusDef</DefinitionRecordName>
          </IP21RecordField>
          <IP21RecordField>
            <FieldName>1st_SELECTION_VALUE</FieldName>
            <DataType>Integer</DataType>
            <Length>16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QualityStatusDef</DefinitionRecordName>
          </IP21RecordField>
        </DefinitionRecordFields>
        <DefinitionRecordRepeatAreas/>
        <MapRecordName/>
      </IP21DefinitionRecord>
      <IP21DefinitionRecord>
        <DefinitionRecordName>RealFormatDef</DefinitionRecordName>
        <DefinitionRecords>
          <IP21Record>
            <RecordName>f22.2</RecordName>
            <DefinitionRecordName>RealFormatDef</DefinitionRecordName>
            <RecordFields/>
            <RecordRepeatAreas/>
            <USABLE>false</USABLE>
          </IP21Record>
          <IP21Record>
            <RecordName>F22.11</RecordName>
            <DefinitionRecordName>RealFormatDef</DefinitionRecordName>
            <RecordFields/>
            <RecordRepeatAreas/>
            <USABLE>false</USABLE>
          </IP21Record>
          <IP21Record>
            <RecordName>F15. 8</RecordName>
            <DefinitionRecordName>RealFormatDef</DefinitionRecordName>
            <RecordFields/>
            <RecordRepeatAreas/>
            <USABLE>false</USABLE>
          </IP21Record>
          <IP21Record>
            <RecordName>F15. 0</RecordName>
            <DefinitionRecordName>RealFormatDef</DefinitionRecordName>
            <RecordFields/>
            <RecordRepeatAreas/>
            <USABLE>false</USABLE>
          </IP21Record>
          <IP21Record>
            <RecordName>F12. 7</RecordName>
            <DefinitionRecordName>RealFormatDef</DefinitionRecordName>
            <RecordFields/>
            <RecordRepeatAreas/>
            <USABLE>false</USABLE>
          </IP21Record>
          <IP21Record>
            <RecordName>F10. 7</RecordName>
            <DefinitionRecordName>RealFormatDef</DefinitionRecordName>
            <RecordFields/>
            <RecordRepeatAreas/>
            <USABLE>false</USABLE>
          </IP21Record>
          <IP21Record>
            <RecordName>F10. 4</RecordName>
            <DefinitionRecordName>RealFormatDef</DefinitionRecordName>
            <RecordFields/>
            <RecordRepeatAreas/>
            <USABLE>false</USABLE>
          </IP21Record>
          <IP21Record>
            <RecordName>F10. 3</RecordName>
            <DefinitionRecordName>RealFormatDef</DefinitionRecordName>
            <RecordFields/>
            <RecordRepeatAreas/>
            <USABLE>false</USABLE>
          </IP21Record>
          <IP21Record>
            <RecordName>F 9.0</RecordName>
            <DefinitionRecordName>RealFormatDef</DefinitionRecordName>
            <RecordFields/>
            <RecordRepeatAreas/>
            <USABLE>false</USABLE>
          </IP21Record>
          <IP21Record>
            <RecordName>F 9. 3</RecordName>
            <DefinitionRecordName>RealFormatDef</DefinitionRecordName>
            <RecordFields/>
            <RecordRepeatAreas/>
            <USABLE>false</USABLE>
          </IP21Record>
          <IP21Record>
            <RecordName>F 7.1</RecordName>
            <DefinitionRecordName>RealFormatDef</DefinitionRecordName>
            <RecordFields/>
            <RecordRepeatAreas/>
            <USABLE>false</USABLE>
          </IP21Record>
          <IP21Record>
            <RecordName>F 7. 5</RecordName>
            <DefinitionRecordName>RealFormatDef</DefinitionRecordName>
            <RecordFields/>
            <RecordRepeatAreas/>
            <USABLE>false</USABLE>
          </IP21Record>
          <IP21Record>
            <RecordName>F 7. 4</RecordName>
            <DefinitionRecordName>RealFormatDef</DefinitionRecordName>
            <RecordFields/>
            <RecordRepeatAreas/>
            <USABLE>false</USABLE>
          </IP21Record>
          <IP21Record>
            <RecordName>F 7. 3</RecordName>
            <DefinitionRecordName>RealFormatDef</DefinitionRecordName>
            <RecordFields/>
            <RecordRepeatAreas/>
            <USABLE>false</USABLE>
          </IP21Record>
          <IP21Record>
            <RecordName>F 7. 2</RecordName>
            <DefinitionRecordName>RealFormatDef</DefinitionRecordName>
            <RecordFields/>
            <RecordRepeatAreas/>
            <USABLE>false</USABLE>
          </IP21Record>
          <IP21Record>
            <RecordName>F 6. 3</RecordName>
            <DefinitionRecordName>RealFormatDef</DefinitionRecordName>
            <RecordFields/>
            <RecordRepeatAreas/>
            <USABLE>false</USABLE>
          </IP21Record>
          <IP21Record>
            <RecordName>F 6. 2</RecordName>
            <DefinitionRecordName>RealFormatDef</DefinitionRecordName>
            <RecordFields/>
            <RecordRepeatAreas/>
            <USABLE>false</USABLE>
          </IP21Record>
          <IP21Record>
            <RecordName>F 6. 1</RecordName>
            <DefinitionRecordName>RealFormatDef</DefinitionRecordName>
            <RecordFields/>
            <RecordRepeatAreas/>
            <USABLE>false</USABLE>
          </IP21Record>
          <IP21Record>
            <RecordName>F 5.4</RecordName>
            <DefinitionRecordName>RealFormatDef</DefinitionRecordName>
            <RecordFields/>
            <RecordRepeatAreas/>
            <USABLE>false</USABLE>
          </IP21Record>
          <IP21Record>
            <RecordName>F 5.3</RecordName>
            <DefinitionRecordName>RealFormatDef</DefinitionRecordName>
            <RecordFields/>
            <RecordRepeatAreas/>
            <USABLE>false</USABLE>
          </IP21Record>
          <IP21Record>
            <RecordName>F 5. 2</RecordName>
            <DefinitionRecordName>RealFormatDef</DefinitionRecordName>
            <RecordFields/>
            <RecordRepeatAreas/>
            <USABLE>false</USABLE>
          </IP21Record>
          <IP21Record>
            <RecordName>E5E3</RecordName>
            <DefinitionRecordName>RealFormatDef</DefinitionRecordName>
            <RecordFields/>
            <RecordRepeatAreas/>
            <USABLE>false</USABLE>
          </IP21Record>
          <IP21Record>
            <RecordName>E5E2</RecordName>
            <DefinitionRecordName>RealFormatDef</DefinitionRecordName>
            <RecordFields/>
            <RecordRepeatAreas/>
            <USABLE>false</USABLE>
          </IP21Record>
          <IP21Record>
            <RecordName>E3E2</RecordName>
            <DefinitionRecordName>RealFormatDef</DefinitionRecordName>
            <RecordFields/>
            <RecordRepeatAreas/>
            <USABLE>false</USABLE>
          </IP21Record>
        </DefinitionRecords>
        <DefinitionRecordFields>
          <IP21RecordField>
            <FieldName>NAME</FieldName>
            <DataType>Character</DataType>
            <Length>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RealFormatDef</DefinitionRecordName>
          </IP21RecordField>
          <IP21RecordField>
            <FieldName>DISPLAY_LENGTH</FieldName>
            <DataType>Integer</DataType>
            <Length>71</Length>
            <ChangeAbility>Always</ChangeAbility>
            <IsFormattedBySelectorRecord>false</IsFormattedBySelectorRecord>
            <IsFormattedByRecord>false</IsFormattedByRecord>
            <FieldFormatRecordName>I 2</FieldFormatRecordName>
            <FieldFormatDefinitionRecordName>IntegerFormatDef</FieldFormatDefinitionRecordName>
            <SearchKeyRecord/>
            <DefinitionRecordName>RealFormatDef</DefinitionRecordName>
          </IP21RecordField>
          <IP21RecordField>
            <FieldName>DISPLAY_WHOLE_DIGITS</FieldName>
            <DataType>Integer</DataType>
            <Length>71</Length>
            <ChangeAbility>Always</ChangeAbility>
            <IsFormattedBySelectorRecord>false</IsFormattedBySelectorRecord>
            <IsFormattedByRecord>false</IsFormattedByRecord>
            <FieldFormatRecordName>I 2</FieldFormatRecordName>
            <FieldFormatDefinitionRecordName>IntegerFormatDef</FieldFormatDefinitionRecordName>
            <SearchKeyRecord/>
            <DefinitionRecordName>RealFormatDef</DefinitionRecordName>
          </IP21RecordField>
        </DefinitionRecordFields>
        <DefinitionRecordRepeatAreas/>
        <MapRecordName/>
      </IP21DefinitionRecord>
      <IP21DefinitionRecord>
        <DefinitionRecordName>Select10Def</DefinitionRecordName>
        <DefinitionRecords>
          <IP21Record>
            <RecordName>PLANT-AREAS</RecordName>
            <DefinitionRecordName>Select10Def</DefinitionRecordName>
            <RecordFields>
              <IP21RecordField>
                <FieldName>1ST_SELECTION_VALUE</FieldName>
                <Value>0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RF_Ovn1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Furnace_3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Furnace_3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Winder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Winder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Winder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Winder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Winder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AREA_530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AREA_530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AREA_530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/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FA505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UT83_Main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UT83_Basem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F220_F2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FG22_C2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FG22_C1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UT83_MCC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F201_F1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BH38_BATCH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CR FG22_C2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CR FG22_C1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CR F220_F2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CR BH38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CR BUSHING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CR MELTER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CR OVEN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CR PRI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HVAC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FRAM"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SIRK.VIFTE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ÅPNE"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LUKK"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SONE 1"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SONE 2"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SONE 3"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SIRK VIFTE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SONE1"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SONE2"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SONE3"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FREMMATER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ULTRALYDFØ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KONTROLL -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KONTROLLÅP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ÅPEN"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FREM"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LUKKET"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TILBAKE"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Bushing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Melter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Binder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Winder Lev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PREF_MAX1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PREF_MAX2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Winder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Water Trea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Packaging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Oven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Furnace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Foxboro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Pharm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Bakery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Crude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R2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Area 2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Area 1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Multi Area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/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</DefinitionRecords>
        <DefinitionRecordFields>
          <IP21RecordField>
            <FieldName>NAME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Select10Def</DefinitionRecordName>
          </IP21RecordField>
          <IP21RecordField>
            <FieldName>#_OF_SELECTIONS</FieldName>
            <DataType>Repeat Area</DataType>
            <Length>5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Select10Def</DefinitionRecordName>
          </IP21RecordField>
          <IP21RecordField>
            <FieldName>1st_SELECTION_VALUE</FieldName>
            <DataType>Integer</DataType>
            <Length>16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Select10Def</DefinitionRecordName>
          </IP21RecordField>
        </DefinitionRecordFields>
        <DefinitionRecordRepeatAreas/>
        <MapRecordName/>
      </IP21DefinitionRecord>
      <IP21DefinitionRecord>
        <DefinitionRecordName>Select12Def</DefinitionRecordName>
        <DefinitionRecords>
          <IP21Record>
            <RecordName>IP_Inter/Stepped</RecordName>
            <DefinitionRecordName>Select12Def</DefinitionRecordName>
            <RecordFields>
              <IP21RecordField>
                <FieldName>1ST_SELECTION_VALUE</FieldName>
                <Value>0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Stepped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Interpolated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  <IP21Record>
            <RecordName>BOXCARS-STATUSES</RecordName>
            <DefinitionRecordName>Select12Def</DefinitionRecordName>
            <RecordFields>
              <IP21RecordField>
                <FieldName>1ST_SELECTION_VALUE</FieldName>
                <Value>0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Spike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Maybe Spike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Slope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BoxCar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No Violation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</DefinitionRecords>
        <DefinitionRecordFields>
          <IP21RecordField>
            <FieldName>NAME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Select12Def</DefinitionRecordName>
          </IP21RecordField>
          <IP21RecordField>
            <FieldName>#_OF_SELECTIONS</FieldName>
            <DataType>Repeat Area</DataType>
            <Length>6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Select12Def</DefinitionRecordName>
          </IP21RecordField>
          <IP21RecordField>
            <FieldName>1st_SELECTION_VALUE</FieldName>
            <DataType>Integer</DataType>
            <Length>16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Select12Def</DefinitionRecordName>
          </IP21RecordField>
        </DefinitionRecordFields>
        <DefinitionRecordRepeatAreas/>
        <MapRecordName/>
      </IP21DefinitionRecord>
      <IP21DefinitionRecord>
        <DefinitionRecordName>Select16Def</DefinitionRecordName>
        <DefinitionRecords>
          <IP21Record>
            <RecordName>IP_AlarmColors</RecordName>
            <DefinitionRecordName>Select16Def</DefinitionRecordName>
            <RecordFields>
              <IP21RecordField>
                <FieldName>1ST_SELECTION_VALUE</FieldName>
                <Value>-8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Cyan on Black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White on Blue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Blue on Cyan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Yellow on Red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Magenta on Black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Yellow on Black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Green on Black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Red on Black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Black on White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Black on Cyan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Blue on White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Cyan on Blue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Red on Yellow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Black on Magenta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Black on Yellow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Black on Green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Black on Red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</DefinitionRecords>
        <DefinitionRecordFields>
          <IP21RecordField>
            <FieldName>NAME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Select16Def</DefinitionRecordName>
          </IP21RecordField>
          <IP21RecordField>
            <FieldName>#_OF_SELECTIONS</FieldName>
            <DataType>Repeat Area</DataType>
            <Length>8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Select16Def</DefinitionRecordName>
          </IP21RecordField>
          <IP21RecordField>
            <FieldName>1st_SELECTION_VALUE</FieldName>
            <DataType>Integer</DataType>
            <Length>16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Select16Def</DefinitionRecordName>
          </IP21RecordField>
        </DefinitionRecordFields>
        <DefinitionRecordRepeatAreas/>
        <MapRecordName/>
      </IP21DefinitionRecord>
      <IP21DefinitionRecord>
        <DefinitionRecordName>Select20Def</DefinitionRecordName>
        <DefinitionRecords>
          <IP21Record>
            <RecordName>D-H-STATUSES</RecordName>
            <DefinitionRecordName>Select20Def</DefinitionRecordName>
            <RecordFields>
              <IP21RecordField>
                <FieldName>1ST_SELECTION_VALUE</FieldName>
                <Value>-9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Paused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OK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/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H/21 Not Connected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Repository Not Found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Not Enough Map Space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Map File Error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Other Map Error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Bad H/21 Preparation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H/21 Queuing Error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H/21 Sync Read Error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Other Sync Error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</DefinitionRecords>
        <DefinitionRecordFields>
          <IP21RecordField>
            <FieldName>NAME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Select20Def</DefinitionRecordName>
          </IP21RecordField>
          <IP21RecordField>
            <FieldName>#_OF_SELECTIONS</FieldName>
            <DataType>Repeat Area</DataType>
            <Length>10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Select20Def</DefinitionRecordName>
          </IP21RecordField>
          <IP21RecordField>
            <FieldName>1st_SELECTION_VALUE</FieldName>
            <DataType>Integer</DataType>
            <Length>16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Select20Def</DefinitionRecordName>
          </IP21RecordField>
        </DefinitionRecordFields>
        <DefinitionRecordRepeatAreas/>
        <MapRecordName/>
      </IP21DefinitionRecord>
      <IP21DefinitionRecord>
        <DefinitionRecordName>Select3Def</DefinitionRecordName>
        <DefinitionRecords>
          <IP21Record>
            <RecordName>OFF/ON</RecordName>
            <DefinitionRecordName>Select3Def</DefinitionRecordName>
            <RecordFields>
              <IP21RecordField>
                <FieldName>1ST_SELECTION_VALUE</FieldName>
                <Value>0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ON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OFF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</DefinitionRecords>
        <DefinitionRecordFields>
          <IP21RecordField>
            <FieldName>NAME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Select3Def</DefinitionRecordName>
          </IP21RecordField>
          <IP21RecordField>
            <FieldName>#_OF_SELECTIONS</FieldName>
            <DataType>Repeat Area</DataType>
            <Length>2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Select3Def</DefinitionRecordName>
          </IP21RecordField>
          <IP21RecordField>
            <FieldName>1st_SELECTION_VALUE</FieldName>
            <DataType>Integer</DataType>
            <Length>16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Select3Def</DefinitionRecordName>
          </IP21RecordField>
        </DefinitionRecordFields>
        <DefinitionRecordRepeatAreas/>
        <MapRecordName/>
      </IP21DefinitionRecord>
      <IP21DefinitionRecord>
        <DefinitionRecordName>Select6Def</DefinitionRecordName>
        <DefinitionRecords>
          <IP21Record>
            <RecordName>PAUSE/OFF/ON</RecordName>
            <DefinitionRecordName>Select6Def</DefinitionRecordName>
            <RecordFields>
              <IP21RecordField>
                <FieldName>1ST_SELECTION_VALUE</FieldName>
                <Value>-1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ON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OFF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PAUSE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  <IP21Record>
            <RecordName>ACK/UNACK</RecordName>
            <DefinitionRecordName>Select6Def</DefinitionRecordName>
            <RecordFields>
              <IP21RecordField>
                <FieldName>1ST_SELECTION_VALUE</FieldName>
                <Value>0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UNACK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ACK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</DefinitionRecords>
        <DefinitionRecordFields>
          <IP21RecordField>
            <FieldName>NAME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Select6Def</DefinitionRecordName>
          </IP21RecordField>
          <IP21RecordField>
            <FieldName>#_OF_SELECTIONS</FieldName>
            <DataType>Repeat Area</DataType>
            <Length>3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Select6Def</DefinitionRecordName>
          </IP21RecordField>
          <IP21RecordField>
            <FieldName>1st_SELECTION_VALUE</FieldName>
            <DataType>Integer</DataType>
            <Length>16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Select6Def</DefinitionRecordName>
          </IP21RecordField>
        </DefinitionRecordFields>
        <DefinitionRecordRepeatAreas/>
        <MapRecordName/>
      </IP21DefinitionRecord>
      <IP21DefinitionRecord>
        <DefinitionRecordName>Select8Def</DefinitionRecordName>
        <DefinitionRecords>
          <IP21Record>
            <RecordName>ENG-UNITS</RecordName>
            <DefinitionRecordName>Select8Def</DefinitionRecordName>
            <RecordFields>
              <IP21RecordField>
                <FieldName>1ST_SELECTION_VALUE</FieldName>
                <Value>0</Value>
                <Length>0</Length>
                <ChangeAbility>Never</ChangeAbility>
                <IsFormattedBySelectorRecord>false</IsFormattedBySelectorRecord>
                <IsFormattedByRecord>false</IsFormattedByRecord>
                <FieldFormatDefinitionRecordName/>
              </IP21RecordField>
            </RecordFields>
            <RecordRepeatAreas>
              <IP21RecordRepeatArea>
                <RepeatAreaIndex>0</RepeatAreaIndex>
                <IsHistoryRepeatArea>false</IsHistoryRepeatArea>
                <RepeatAreaFieldName>#_OF_SELECTIONS</RepeatAreaFieldName>
                <RepeatAreaFields>
                  <IP21RecordField>
                    <FieldName>SELECT_DESCRIPTION</FieldName>
                    <Value>TrqA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Hz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Days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rpm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min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#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MWh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kVAR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kW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mBar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kVAh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NM3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NM3/hr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mmWC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°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kVA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NM3/h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hr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Pa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M3/h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mmGLAS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A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Ohm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°C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changed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new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KG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m3/hr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MMH2O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V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AMPS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KW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OHMS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KWH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DEG C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NCMH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Dig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Fpm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Inches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In/H20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Deg.F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% Filler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Rpm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degC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Kg/cm2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t/h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 SCFH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inH2O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Unitless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mg/min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Ml/min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Bbl/day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Kg/Min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%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$/lb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none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$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kg/hr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L/Min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EU$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Liters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Bar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DegF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US$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seconds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GPM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Gal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cartons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boxes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units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feet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pounds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lbs/hour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lbs/min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feet/sec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PSIG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psia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>degrees</Value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  <IP21RecordField>
                    <FieldName>SELECT_DESCRIPTION</FieldName>
                    <Value/>
                    <Length>0</Length>
                    <ChangeAbility>Never</ChangeAbility>
                    <IsFormattedBySelectorRecord>false</IsFormattedBySelectorRecord>
                    <IsFormattedByRecord>false</IsFormattedByRecord>
                    <FieldFormatDefinitionRecordName/>
                  </IP21RecordField>
                </RepeatAreaFields>
              </IP21RecordRepeatArea>
            </RecordRepeatAreas>
            <USABLE>false</USABLE>
          </IP21Record>
        </DefinitionRecords>
        <DefinitionRecordFields>
          <IP21RecordField>
            <FieldName>NAME</FieldName>
            <DataType>Character</DataType>
            <Length>16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Select8Def</DefinitionRecordName>
          </IP21RecordField>
          <IP21RecordField>
            <FieldName>#_OF_SELECTIONS</FieldName>
            <DataType>Repeat Area</DataType>
            <Length>4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Select8Def</DefinitionRecordName>
          </IP21RecordField>
          <IP21RecordField>
            <FieldName>1st_SELECTION_VALUE</FieldName>
            <DataType>Integer</DataType>
            <Length>16</Length>
            <ChangeAbility>Always</ChangeAbility>
            <IsFormattedBySelectorRecord>false</IsFormattedBySelectorRecord>
            <IsFormattedByRecord>false</IsFormattedByRecord>
            <FieldFormatRecordName>I 4</FieldFormatRecordName>
            <FieldFormatDefinitionRecordName>IntegerFormatDef</FieldFormatDefinitionRecordName>
            <SearchKeyRecord/>
            <DefinitionRecordName>Select8Def</DefinitionRecordName>
          </IP21RecordField>
        </DefinitionRecordFields>
        <DefinitionRecordRepeatAreas/>
        <MapRecordName/>
      </IP21DefinitionRecord>
      <IP21DefinitionRecord>
        <DefinitionRecordName>TimeStampFormDef</DefinitionRecordName>
        <DefinitionRecords>
          <IP21Record>
            <RecordName>TS25</RecordName>
            <DefinitionRecordName>TimeStampFormDef</DefinitionRecordName>
            <RecordFields/>
            <RecordRepeatAreas/>
            <USABLE>false</USABLE>
          </IP21Record>
          <IP21Record>
            <RecordName>TS24</RecordName>
            <DefinitionRecordName>TimeStampFormDef</DefinitionRecordName>
            <RecordFields/>
            <RecordRepeatAreas/>
            <USABLE>false</USABLE>
          </IP21Record>
          <IP21Record>
            <RecordName>TS23</RecordName>
            <DefinitionRecordName>TimeStampFormDef</DefinitionRecordName>
            <RecordFields/>
            <RecordRepeatAreas/>
            <USABLE>false</USABLE>
          </IP21Record>
          <IP21Record>
            <RecordName>TS22</RecordName>
            <DefinitionRecordName>TimeStampFormDef</DefinitionRecordName>
            <RecordFields/>
            <RecordRepeatAreas/>
            <USABLE>false</USABLE>
          </IP21Record>
          <IP21Record>
            <RecordName>TS21</RecordName>
            <DefinitionRecordName>TimeStampFormDef</DefinitionRecordName>
            <RecordFields/>
            <RecordRepeatAreas/>
            <USABLE>false</USABLE>
          </IP21Record>
          <IP21Record>
            <RecordName>TS20</RecordName>
            <DefinitionRecordName>TimeStampFormDef</DefinitionRecordName>
            <RecordFields/>
            <RecordRepeatAreas/>
            <USABLE>false</USABLE>
          </IP21Record>
          <IP21Record>
            <RecordName>TS18</RecordName>
            <DefinitionRecordName>TimeStampFormDef</DefinitionRecordName>
            <RecordFields/>
            <RecordRepeatAreas/>
            <USABLE>false</USABLE>
          </IP21Record>
          <IP21Record>
            <RecordName>TS15</RecordName>
            <DefinitionRecordName>TimeStampFormDef</DefinitionRecordName>
            <RecordFields/>
            <RecordRepeatAreas/>
            <USABLE>false</USABLE>
          </IP21Record>
        </DefinitionRecords>
        <DefinitionRecordFields>
          <IP21RecordField>
            <FieldName>NAME</FieldName>
            <DataType>Character</DataType>
            <Length>6</Length>
            <ChangeAbility>Always</ChangeAbility>
            <IsFormattedBySelectorRecord>false</IsFormattedBySelectorRecord>
            <IsFormattedByRecord>false</IsFormattedByRecord>
            <FieldFormatRecordName/>
            <FieldFormatDefinitionRecordName/>
            <SearchKeyRecord/>
            <DefinitionRecordName>TimeStampFormDef</DefinitionRecordName>
          </IP21RecordField>
          <IP21RecordField>
            <FieldName>DISPLAY_LENGTH</FieldName>
            <DataType>Integer</DataType>
            <Length>71</Length>
            <ChangeAbility>Always</ChangeAbility>
            <IsFormattedBySelectorRecord>false</IsFormattedBySelectorRecord>
            <IsFormattedByRecord>false</IsFormattedByRecord>
            <FieldFormatRecordName>I 2</FieldFormatRecordName>
            <FieldFormatDefinitionRecordName>IntegerFormatDef</FieldFormatDefinitionRecordName>
            <SearchKeyRecord/>
            <DefinitionRecordName>TimeStampFormDef</DefinitionRecordName>
          </IP21RecordField>
        </DefinitionRecordFields>
        <DefinitionRecordRepeatAreas/>
        <MapRecordName/>
      </IP21DefinitionRecord>
    </DefinitionRecords>
  </IP21DatabaseSchema>
</IP21ConfigWorkBook>
</file>

<file path=customXml/itemProps1.xml><?xml version="1.0" encoding="utf-8"?>
<ds:datastoreItem xmlns:ds="http://schemas.openxmlformats.org/officeDocument/2006/customXml" ds:itemID="{A61C79EC-13D9-4781-957A-2A1B67DB6482}">
  <ds:schemaRefs>
    <ds:schemaRef ds:uri="http://www.w3.org/2001/XMLSchema"/>
    <ds:schemaRef ds:uri="http://www.aspentech.com/ProcessData/ExcelAddIn/IP21ConfigWorkBook"/>
  </ds:schemaRefs>
</ds:datastoreItem>
</file>

<file path=docMetadata/LabelInfo.xml><?xml version="1.0" encoding="utf-8"?>
<clbl:labelList xmlns:clbl="http://schemas.microsoft.com/office/2020/mipLabelMetadata">
  <clbl:label id="{210f7242-1640-41a4-9c4f-28b1303f2cda}" enabled="0" method="" siteId="{210f7242-1640-41a4-9c4f-28b1303f2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Budsjett 2023</vt:lpstr>
      <vt:lpstr>'Budsjett 2023'!Utskriftsområde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Frantz</dc:creator>
  <cp:lastModifiedBy>Ingvild Gumpen Engesland</cp:lastModifiedBy>
  <cp:lastPrinted>2025-01-06T11:15:13Z</cp:lastPrinted>
  <dcterms:created xsi:type="dcterms:W3CDTF">2012-10-18T20:31:29Z</dcterms:created>
  <dcterms:modified xsi:type="dcterms:W3CDTF">2025-01-10T09:20:20Z</dcterms:modified>
</cp:coreProperties>
</file>