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ls Ivar Gundersen\Documents\Nils Ivars dokumenter\Nils Ivar's Dokumenter\AGR\"/>
    </mc:Choice>
  </mc:AlternateContent>
  <xr:revisionPtr revIDLastSave="0" documentId="13_ncr:1_{81D5A150-967E-4C2A-A687-060F92CBB12B}" xr6:coauthVersionLast="47" xr6:coauthVersionMax="47" xr10:uidLastSave="{00000000-0000-0000-0000-000000000000}"/>
  <bookViews>
    <workbookView xWindow="-120" yWindow="-120" windowWidth="20730" windowHeight="11160" xr2:uid="{C07BCC11-C1DE-4A66-87B4-A884F46C57A5}"/>
  </bookViews>
  <sheets>
    <sheet name="Ark1" sheetId="1" r:id="rId1"/>
    <sheet name="Husleieinntekter" sheetId="2" r:id="rId2"/>
    <sheet name="Rideskolehest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9" i="1" l="1"/>
  <c r="C39" i="1"/>
  <c r="D39" i="1"/>
  <c r="E39" i="1"/>
  <c r="F39" i="1"/>
  <c r="G39" i="1"/>
  <c r="H39" i="1"/>
  <c r="I39" i="1"/>
  <c r="J39" i="1"/>
  <c r="K39" i="1"/>
  <c r="L39" i="1"/>
  <c r="M39" i="1"/>
  <c r="B39" i="1"/>
  <c r="C22" i="3"/>
  <c r="C28" i="3" s="1"/>
  <c r="D22" i="3"/>
  <c r="D28" i="3" s="1"/>
  <c r="F15" i="2"/>
  <c r="D15" i="2"/>
  <c r="C15" i="2"/>
  <c r="D14" i="2"/>
  <c r="D13" i="2"/>
  <c r="D12" i="2"/>
  <c r="D11" i="2"/>
  <c r="D10" i="2"/>
  <c r="D9" i="2"/>
  <c r="D8" i="2"/>
  <c r="D7" i="2"/>
  <c r="D6" i="2"/>
  <c r="D5" i="2"/>
  <c r="D4" i="2"/>
  <c r="D3" i="2"/>
  <c r="N5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B27" i="1"/>
  <c r="C27" i="1"/>
  <c r="D27" i="1"/>
  <c r="E27" i="1"/>
  <c r="F27" i="1"/>
  <c r="G27" i="1"/>
  <c r="H27" i="1"/>
  <c r="I27" i="1"/>
  <c r="J27" i="1"/>
  <c r="K27" i="1"/>
  <c r="L27" i="1"/>
  <c r="M27" i="1"/>
  <c r="N88" i="1"/>
  <c r="N39" i="1"/>
  <c r="C36" i="1"/>
  <c r="C87" i="1" s="1"/>
  <c r="D36" i="1"/>
  <c r="D87" i="1" s="1"/>
  <c r="E36" i="1"/>
  <c r="E87" i="1" s="1"/>
  <c r="F36" i="1"/>
  <c r="F87" i="1" s="1"/>
  <c r="G36" i="1"/>
  <c r="G87" i="1" s="1"/>
  <c r="H36" i="1"/>
  <c r="H87" i="1" s="1"/>
  <c r="I36" i="1"/>
  <c r="I87" i="1" s="1"/>
  <c r="J36" i="1"/>
  <c r="J87" i="1" s="1"/>
  <c r="K36" i="1"/>
  <c r="K87" i="1" s="1"/>
  <c r="L36" i="1"/>
  <c r="L87" i="1" s="1"/>
  <c r="M36" i="1"/>
  <c r="M87" i="1" s="1"/>
  <c r="B36" i="1"/>
  <c r="N52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1" i="1"/>
  <c r="N50" i="1"/>
  <c r="N48" i="1"/>
  <c r="N47" i="1"/>
  <c r="N45" i="1"/>
  <c r="N44" i="1"/>
  <c r="N43" i="1"/>
  <c r="N42" i="1"/>
  <c r="N41" i="1"/>
  <c r="N40" i="1"/>
  <c r="N38" i="1"/>
  <c r="N37" i="1"/>
  <c r="N35" i="1"/>
  <c r="N34" i="1"/>
  <c r="N33" i="1"/>
  <c r="N32" i="1"/>
  <c r="N31" i="1"/>
  <c r="N30" i="1"/>
  <c r="N29" i="1"/>
  <c r="N4" i="1"/>
  <c r="N3" i="1"/>
  <c r="B87" i="1" l="1"/>
  <c r="H89" i="1"/>
  <c r="D89" i="1"/>
  <c r="K89" i="1"/>
  <c r="G89" i="1"/>
  <c r="C89" i="1"/>
  <c r="E89" i="1"/>
  <c r="M89" i="1"/>
  <c r="I89" i="1"/>
  <c r="J89" i="1"/>
  <c r="F89" i="1"/>
  <c r="L89" i="1"/>
  <c r="N36" i="1"/>
  <c r="N27" i="1"/>
  <c r="B89" i="1" l="1"/>
  <c r="N87" i="1"/>
  <c r="N89" i="1" s="1"/>
</calcChain>
</file>

<file path=xl/sharedStrings.xml><?xml version="1.0" encoding="utf-8"?>
<sst xmlns="http://schemas.openxmlformats.org/spreadsheetml/2006/main" count="150" uniqueCount="149">
  <si>
    <t>Driftsinntekter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</si>
  <si>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</si>
  <si>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</si>
  <si>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</si>
  <si>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</si>
  <si>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</si>
  <si>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</si>
  <si>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</si>
  <si>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</si>
  <si>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</si>
  <si>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</si>
  <si>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</si>
  <si>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</si>
  <si>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3010 Salg av Rideskolehester</t>
  </si>
  <si>
    <t>3100 Oppstalling</t>
  </si>
  <si>
    <t>3121 Senterleie</t>
  </si>
  <si>
    <t>3123 Flis</t>
  </si>
  <si>
    <t>3124 Skrittemaskin</t>
  </si>
  <si>
    <t>3130 Div salg fakturert inkl. fakturagebyr</t>
  </si>
  <si>
    <t>3150 Sponsor</t>
  </si>
  <si>
    <t>3220 Skapleie</t>
  </si>
  <si>
    <t>3300 Kontigent</t>
  </si>
  <si>
    <t>3510 Idretten skaper sjanser</t>
  </si>
  <si>
    <t>3600 Husleie</t>
  </si>
  <si>
    <t>3801 Norges Rytterforbund</t>
  </si>
  <si>
    <t>3810 Norsk Tipping</t>
  </si>
  <si>
    <t>3820 Bingoinntekter</t>
  </si>
  <si>
    <t>3950 Off. støtte/LAM midler NIF</t>
  </si>
  <si>
    <t>3991 Mva kompensasjon</t>
  </si>
  <si>
    <t>Sum driftsinntekter</t>
  </si>
  <si>
    <t>Driftskostnader</t>
  </si>
  <si>
    <t>4010 For Felleskjøpet</t>
  </si>
  <si>
    <t>4020 For Høy</t>
  </si>
  <si>
    <t>4030 Flis</t>
  </si>
  <si>
    <t>4050 Leie beite</t>
  </si>
  <si>
    <t>4100 Innkjøp Kafe</t>
  </si>
  <si>
    <t>4101 Innkjøp kafeutstyr</t>
  </si>
  <si>
    <t>5000 Lønn til ansatte</t>
  </si>
  <si>
    <t>5180 Feriepenger</t>
  </si>
  <si>
    <t>5182 Arbeidsgiveravgift påløpte feriepenger</t>
  </si>
  <si>
    <t>5210 Fri telefon</t>
  </si>
  <si>
    <t>5400 Arbeidsgiveravgift</t>
  </si>
  <si>
    <t>5430 Premie pensjonsordning</t>
  </si>
  <si>
    <t>5750 Annet lønnstilskudd</t>
  </si>
  <si>
    <t>6000 Avskrivning på bygninger og annen fast eiendom</t>
  </si>
  <si>
    <t>6010 Avskrivning på transportmidler, mask. og invent.</t>
  </si>
  <si>
    <t>6170 Stevneutgifter</t>
  </si>
  <si>
    <t>6325 Brannalarm</t>
  </si>
  <si>
    <t>6340 Lys, varme</t>
  </si>
  <si>
    <t>6341 Strømstøtte</t>
  </si>
  <si>
    <t>6360 Renhold</t>
  </si>
  <si>
    <t>6450 Kurs instruktør</t>
  </si>
  <si>
    <t>6480 Hovslager</t>
  </si>
  <si>
    <t>6490 Dyrlege/medisin</t>
  </si>
  <si>
    <t>6500 Kjøp av skolehest</t>
  </si>
  <si>
    <t>6501 Idretten skaper sjanser</t>
  </si>
  <si>
    <t>6540 Inventar</t>
  </si>
  <si>
    <t>6550 Utstyr Rideskolen</t>
  </si>
  <si>
    <t>6552 Data og EDB kostnader</t>
  </si>
  <si>
    <t>6600 Reparasjon og vedlikehold bygninger</t>
  </si>
  <si>
    <t>6601 Internkontroller</t>
  </si>
  <si>
    <t>6620 Reparasjon og vedlikehold utstyr</t>
  </si>
  <si>
    <t>6640 Rep. og vedlikehold veier/anlegg</t>
  </si>
  <si>
    <t>6690 Rep. og vedlikehold Utebane</t>
  </si>
  <si>
    <t>6700 Regnskapsførsel</t>
  </si>
  <si>
    <t>6710 Revisjon</t>
  </si>
  <si>
    <t>6800 Kontorrekvisita</t>
  </si>
  <si>
    <t>6820 Hestesport</t>
  </si>
  <si>
    <t>6860 Møte, kurs, oppdatering o l</t>
  </si>
  <si>
    <t>6900 Telefon</t>
  </si>
  <si>
    <t>6901 Telefon Åse</t>
  </si>
  <si>
    <t>7000 Drivstoff/traktorutgifter</t>
  </si>
  <si>
    <t>7001 Leasing traktor</t>
  </si>
  <si>
    <t>7320 Reklamekostnad</t>
  </si>
  <si>
    <t>7400 Kontingenter</t>
  </si>
  <si>
    <t>7500 Forsikringspremie</t>
  </si>
  <si>
    <t>7600 Lisensavgifter og royalties</t>
  </si>
  <si>
    <t>7770 Bank og kortgebyrer</t>
  </si>
  <si>
    <t>7780 Kortterminal</t>
  </si>
  <si>
    <t>7790 Annen kostnad</t>
  </si>
  <si>
    <t>7835 Tap på fordringer</t>
  </si>
  <si>
    <t>Sum driftskostnader</t>
  </si>
  <si>
    <t>Renter +div</t>
  </si>
  <si>
    <t>Resultat</t>
  </si>
  <si>
    <t>3620 Annen inntekt Dugnad</t>
  </si>
  <si>
    <t>Fastleie inntekter AGR og avtaler</t>
  </si>
  <si>
    <t>Beløp / mnd</t>
  </si>
  <si>
    <t>Beløp/år</t>
  </si>
  <si>
    <t>Økning</t>
  </si>
  <si>
    <t>brakke</t>
  </si>
  <si>
    <t>hus</t>
  </si>
  <si>
    <t>leilighet 1-skolen</t>
  </si>
  <si>
    <t>leilighet 2-skolen</t>
  </si>
  <si>
    <t>leilighet 3-skolen</t>
  </si>
  <si>
    <t>butikk-skolen</t>
  </si>
  <si>
    <t>leilighet 4-ponnistall</t>
  </si>
  <si>
    <t>leilighet 5-ponnistall</t>
  </si>
  <si>
    <t>veterinær-ponnistall</t>
  </si>
  <si>
    <t>leilighet1.etg skolebygg</t>
  </si>
  <si>
    <t>Hybel rom 1 - 5 helgerx3dager</t>
  </si>
  <si>
    <t>Hybel rom 2 - 5 helgerx3dager</t>
  </si>
  <si>
    <t xml:space="preserve">Hest </t>
  </si>
  <si>
    <t>alder</t>
  </si>
  <si>
    <t>verdi</t>
  </si>
  <si>
    <t>time pr uke</t>
  </si>
  <si>
    <t>Rideskole</t>
  </si>
  <si>
    <t>18 timer / uke</t>
  </si>
  <si>
    <t>Lille Lukas</t>
  </si>
  <si>
    <t>Santos</t>
  </si>
  <si>
    <t>Junior</t>
  </si>
  <si>
    <t>Anwil</t>
  </si>
  <si>
    <t>Shadow</t>
  </si>
  <si>
    <t>Tonka</t>
  </si>
  <si>
    <t>Tom</t>
  </si>
  <si>
    <t>Maisy</t>
  </si>
  <si>
    <t>Kompis</t>
  </si>
  <si>
    <t>Store Luka</t>
  </si>
  <si>
    <t>Winnie</t>
  </si>
  <si>
    <t>Cherie</t>
  </si>
  <si>
    <t>Wilma</t>
  </si>
  <si>
    <t>Pia</t>
  </si>
  <si>
    <t>Henrik</t>
  </si>
  <si>
    <t>Fernando</t>
  </si>
  <si>
    <t>Rody</t>
  </si>
  <si>
    <t>Kaisa</t>
  </si>
  <si>
    <t>Totalt</t>
  </si>
  <si>
    <t>IKKE AGR</t>
  </si>
  <si>
    <t>Dennis</t>
  </si>
  <si>
    <t>Tasja</t>
  </si>
  <si>
    <t>Duma</t>
  </si>
  <si>
    <t>Friar</t>
  </si>
  <si>
    <t>3122 Baneleie (Vipps)</t>
  </si>
  <si>
    <t>6300 Tømming hestemøkk/søppel containerb(ndre navn)</t>
  </si>
  <si>
    <t>6301 Kommunale avgifter, Renovasjon, vann, avløp. (endre navn)</t>
  </si>
  <si>
    <t>6171 Teknisk personell honorar etc (endret tekst)</t>
  </si>
  <si>
    <t>7017 Støtte ryttere/cupavgifter (endret)</t>
  </si>
  <si>
    <t>7451 Fellesdugnad/palmesus etc (endres)</t>
  </si>
  <si>
    <t>7395 Øreavrunding/inkasso</t>
  </si>
  <si>
    <t xml:space="preserve">3400 Kafeinntekter </t>
  </si>
  <si>
    <t xml:space="preserve">3500 Stevneinntekter. Betalt på stevneplass </t>
  </si>
  <si>
    <t xml:space="preserve">3501 Stevneinntekter . Fakturert via NYRF </t>
  </si>
  <si>
    <t xml:space="preserve">3540 Ridekurs eksterne </t>
  </si>
  <si>
    <t xml:space="preserve">3541 Ridekurs eksterne </t>
  </si>
  <si>
    <t>6172 Gjestetrener</t>
  </si>
  <si>
    <t>3900 Andre inntekter. Spleis etc</t>
  </si>
  <si>
    <t>6302 Salmonella kostnader</t>
  </si>
  <si>
    <t xml:space="preserve"> </t>
  </si>
  <si>
    <t>BUDSJETT 2024</t>
  </si>
  <si>
    <t>TOTAL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</si>
</sst>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kr&quot;\ #,##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3" fillId="0" borderId="6" xfId="0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0" fontId="3" fillId="0" borderId="12" xfId="0" applyFont="1" applyBorder="1"/>
    <xf numFmtId="3" fontId="3" fillId="0" borderId="13" xfId="0" applyNumberFormat="1" applyFont="1" applyBorder="1"/>
    <xf numFmtId="0" fontId="2" fillId="2" borderId="15" xfId="0" applyFont="1" applyFill="1" applyBorder="1"/>
    <xf numFmtId="0" fontId="3" fillId="0" borderId="0" xfId="0" applyFont="1"/>
    <xf numFmtId="3" fontId="2" fillId="2" borderId="4" xfId="0" applyNumberFormat="1" applyFont="1" applyFill="1" applyBorder="1"/>
    <xf numFmtId="3" fontId="2" fillId="2" borderId="17" xfId="0" applyNumberFormat="1" applyFont="1" applyFill="1" applyBorder="1"/>
    <xf numFmtId="3" fontId="2" fillId="2" borderId="2" xfId="0" applyNumberFormat="1" applyFont="1" applyFill="1" applyBorder="1"/>
    <xf numFmtId="3" fontId="2" fillId="2" borderId="18" xfId="0" applyNumberFormat="1" applyFont="1" applyFill="1" applyBorder="1"/>
    <xf numFmtId="3" fontId="2" fillId="2" borderId="5" xfId="0" applyNumberFormat="1" applyFont="1" applyFill="1" applyBorder="1"/>
    <xf numFmtId="3" fontId="2" fillId="2" borderId="20" xfId="0" applyNumberFormat="1" applyFont="1" applyFill="1" applyBorder="1"/>
    <xf numFmtId="0" fontId="0" fillId="0" borderId="21" xfId="0" applyBorder="1"/>
    <xf numFmtId="0" fontId="0" fillId="0" borderId="21" xfId="0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0" fillId="0" borderId="22" xfId="0" applyBorder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26" xfId="0" applyBorder="1"/>
    <xf numFmtId="0" fontId="0" fillId="0" borderId="27" xfId="0" applyBorder="1" applyAlignment="1">
      <alignment horizontal="center"/>
    </xf>
    <xf numFmtId="3" fontId="0" fillId="0" borderId="27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vertical="center"/>
    </xf>
    <xf numFmtId="164" fontId="0" fillId="0" borderId="21" xfId="0" applyNumberFormat="1" applyBorder="1"/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/>
    <xf numFmtId="164" fontId="0" fillId="0" borderId="11" xfId="0" applyNumberFormat="1" applyBorder="1" applyAlignment="1">
      <alignment vertical="center"/>
    </xf>
    <xf numFmtId="0" fontId="0" fillId="0" borderId="12" xfId="0" applyBorder="1"/>
    <xf numFmtId="164" fontId="0" fillId="0" borderId="22" xfId="0" applyNumberFormat="1" applyBorder="1"/>
    <xf numFmtId="164" fontId="0" fillId="0" borderId="14" xfId="0" applyNumberFormat="1" applyBorder="1" applyAlignment="1">
      <alignment vertical="center"/>
    </xf>
    <xf numFmtId="0" fontId="0" fillId="0" borderId="15" xfId="0" applyBorder="1"/>
    <xf numFmtId="0" fontId="0" fillId="0" borderId="3" xfId="0" applyBorder="1"/>
    <xf numFmtId="164" fontId="0" fillId="0" borderId="3" xfId="0" applyNumberFormat="1" applyBorder="1"/>
    <xf numFmtId="164" fontId="0" fillId="0" borderId="17" xfId="0" applyNumberFormat="1" applyBorder="1"/>
    <xf numFmtId="0" fontId="0" fillId="0" borderId="22" xfId="0" applyBorder="1" applyAlignment="1">
      <alignment horizontal="center"/>
    </xf>
    <xf numFmtId="3" fontId="0" fillId="0" borderId="2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29" xfId="0" applyFont="1" applyFill="1" applyBorder="1"/>
    <xf numFmtId="3" fontId="2" fillId="3" borderId="30" xfId="0" applyNumberFormat="1" applyFont="1" applyFill="1" applyBorder="1"/>
    <xf numFmtId="3" fontId="2" fillId="3" borderId="31" xfId="0" applyNumberFormat="1" applyFont="1" applyFill="1" applyBorder="1"/>
    <xf numFmtId="0" fontId="3" fillId="3" borderId="9" xfId="0" applyFont="1" applyFill="1" applyBorder="1"/>
    <xf numFmtId="3" fontId="2" fillId="0" borderId="8" xfId="0" applyNumberFormat="1" applyFont="1" applyBorder="1"/>
    <xf numFmtId="3" fontId="2" fillId="0" borderId="19" xfId="0" applyNumberFormat="1" applyFont="1" applyBorder="1"/>
    <xf numFmtId="3" fontId="2" fillId="0" borderId="16" xfId="0" applyNumberFormat="1" applyFont="1" applyBorder="1"/>
    <xf numFmtId="0" fontId="5" fillId="0" borderId="0" xfId="0" applyFont="1"/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D6B74-223D-4D6D-80A7-01D2D10A179C}">
  <dimension ref="A1:N97"/>
  <sheetViews>
    <sheetView tabSelected="1" view="pageBreakPreview" topLeftCell="A54" zoomScale="80" zoomScaleNormal="100" zoomScaleSheetLayoutView="80" workbookViewId="0">
      <selection activeCell="N3" sqref="N3"/>
    </sheetView>
  </sheetViews>
  <sheetFormatPr baseColWidth="10" defaultRowHeight="15" x14ac:dyDescent="0.25"/>
  <cols>
    <col min="1" max="1" width="49.28515625" bestFit="1" customWidth="1"/>
    <col min="2" max="2" width="11.85546875" customWidth="1"/>
    <col min="3" max="3" width="10.28515625" customWidth="1"/>
    <col min="4" max="4" width="10.140625" customWidth="1"/>
    <col min="5" max="5" width="9.5703125" customWidth="1"/>
    <col min="6" max="6" width="10.5703125" customWidth="1"/>
    <col min="7" max="7" width="10.7109375" customWidth="1"/>
    <col min="8" max="8" width="11.85546875" customWidth="1"/>
    <col min="9" max="9" width="12.7109375" customWidth="1"/>
    <col min="10" max="10" width="12.140625" customWidth="1"/>
    <col min="11" max="11" width="9.7109375" customWidth="1"/>
    <col min="12" max="12" width="10.42578125" bestFit="1" customWidth="1"/>
    <col min="13" max="13" width="11.42578125" customWidth="1"/>
    <col min="14" max="14" width="13.85546875" customWidth="1"/>
    <col min="15" max="15" width="13.140625" customWidth="1"/>
    <col min="16" max="16" width="11.42578125" customWidth="1"/>
    <col min="17" max="17" width="11.5703125" customWidth="1"/>
  </cols>
  <sheetData>
    <row r="1" spans="1:14" ht="15.75" thickBot="1" x14ac:dyDescent="0.3">
      <c r="A1" s="62" t="s">
        <v>147</v>
      </c>
      <c r="N1" s="1" t="s">
        <v>146</v>
      </c>
    </row>
    <row r="2" spans="1:14" ht="15.75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7" t="s">
        <v>148</v>
      </c>
    </row>
    <row r="3" spans="1:14" x14ac:dyDescent="0.25">
      <c r="A3" s="8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>
        <f>SUM(B3:M3)</f>
        <v>0</v>
      </c>
    </row>
    <row r="4" spans="1:14" x14ac:dyDescent="0.25">
      <c r="A4" s="11" t="s">
        <v>14</v>
      </c>
      <c r="B4" s="12">
        <v>290000</v>
      </c>
      <c r="C4" s="12">
        <v>290000</v>
      </c>
      <c r="D4" s="12">
        <v>300000</v>
      </c>
      <c r="E4" s="12">
        <v>300000</v>
      </c>
      <c r="F4" s="12">
        <v>286000</v>
      </c>
      <c r="G4" s="12">
        <v>262000</v>
      </c>
      <c r="H4" s="12">
        <v>220000</v>
      </c>
      <c r="I4" s="12">
        <v>220000</v>
      </c>
      <c r="J4" s="12">
        <v>267000</v>
      </c>
      <c r="K4" s="12">
        <v>286000</v>
      </c>
      <c r="L4" s="12">
        <v>296500</v>
      </c>
      <c r="M4" s="12">
        <v>296500</v>
      </c>
      <c r="N4" s="59">
        <f>SUM(B4:M4)</f>
        <v>3314000</v>
      </c>
    </row>
    <row r="5" spans="1:14" x14ac:dyDescent="0.25">
      <c r="A5" s="11" t="s">
        <v>15</v>
      </c>
      <c r="B5" s="12">
        <v>7500</v>
      </c>
      <c r="C5" s="12">
        <v>7500</v>
      </c>
      <c r="D5" s="12">
        <v>7500</v>
      </c>
      <c r="E5" s="12">
        <v>7500</v>
      </c>
      <c r="F5" s="12">
        <v>7500</v>
      </c>
      <c r="G5" s="12">
        <v>7500</v>
      </c>
      <c r="H5" s="12">
        <v>7500</v>
      </c>
      <c r="I5" s="12">
        <v>7500</v>
      </c>
      <c r="J5" s="12">
        <v>7500</v>
      </c>
      <c r="K5" s="12">
        <v>7500</v>
      </c>
      <c r="L5" s="12">
        <v>7500</v>
      </c>
      <c r="M5" s="12">
        <v>7500</v>
      </c>
      <c r="N5" s="59">
        <f t="shared" ref="N5:N26" si="0">SUM(B5:M5)</f>
        <v>90000</v>
      </c>
    </row>
    <row r="6" spans="1:14" x14ac:dyDescent="0.25">
      <c r="A6" s="11" t="s">
        <v>131</v>
      </c>
      <c r="B6" s="12">
        <v>1000</v>
      </c>
      <c r="C6" s="12">
        <v>1000</v>
      </c>
      <c r="D6" s="12">
        <v>1000</v>
      </c>
      <c r="E6" s="12">
        <v>1000</v>
      </c>
      <c r="F6" s="12">
        <v>1000</v>
      </c>
      <c r="G6" s="12">
        <v>1000</v>
      </c>
      <c r="H6" s="12">
        <v>1000</v>
      </c>
      <c r="I6" s="12">
        <v>1000</v>
      </c>
      <c r="J6" s="12">
        <v>1000</v>
      </c>
      <c r="K6" s="12">
        <v>1000</v>
      </c>
      <c r="L6" s="12">
        <v>1000</v>
      </c>
      <c r="M6" s="12">
        <v>1000</v>
      </c>
      <c r="N6" s="59"/>
    </row>
    <row r="7" spans="1:14" x14ac:dyDescent="0.25">
      <c r="A7" s="11" t="s">
        <v>16</v>
      </c>
      <c r="B7" s="12">
        <v>200</v>
      </c>
      <c r="C7" s="12">
        <v>200</v>
      </c>
      <c r="D7" s="12">
        <v>200</v>
      </c>
      <c r="E7" s="12">
        <v>200</v>
      </c>
      <c r="F7" s="12">
        <v>200</v>
      </c>
      <c r="G7" s="12">
        <v>200</v>
      </c>
      <c r="H7" s="12">
        <v>200</v>
      </c>
      <c r="I7" s="12">
        <v>200</v>
      </c>
      <c r="J7" s="12">
        <v>200</v>
      </c>
      <c r="K7" s="12">
        <v>200</v>
      </c>
      <c r="L7" s="12">
        <v>200</v>
      </c>
      <c r="M7" s="12">
        <v>200</v>
      </c>
      <c r="N7" s="59">
        <f t="shared" si="0"/>
        <v>2400</v>
      </c>
    </row>
    <row r="8" spans="1:14" x14ac:dyDescent="0.25">
      <c r="A8" s="11" t="s">
        <v>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59">
        <f t="shared" si="0"/>
        <v>0</v>
      </c>
    </row>
    <row r="9" spans="1:14" x14ac:dyDescent="0.25">
      <c r="A9" s="11" t="s">
        <v>18</v>
      </c>
      <c r="B9" s="12">
        <v>1000</v>
      </c>
      <c r="C9" s="12">
        <v>1000</v>
      </c>
      <c r="D9" s="12">
        <v>1000</v>
      </c>
      <c r="E9" s="12">
        <v>1000</v>
      </c>
      <c r="F9" s="12">
        <v>1000</v>
      </c>
      <c r="G9" s="12">
        <v>1000</v>
      </c>
      <c r="H9" s="12">
        <v>1000</v>
      </c>
      <c r="I9" s="12">
        <v>1000</v>
      </c>
      <c r="J9" s="12">
        <v>1000</v>
      </c>
      <c r="K9" s="12">
        <v>1000</v>
      </c>
      <c r="L9" s="12">
        <v>1000</v>
      </c>
      <c r="M9" s="12">
        <v>1000</v>
      </c>
      <c r="N9" s="59">
        <f t="shared" si="0"/>
        <v>12000</v>
      </c>
    </row>
    <row r="10" spans="1:14" x14ac:dyDescent="0.25">
      <c r="A10" s="11" t="s">
        <v>19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>
        <v>250000</v>
      </c>
      <c r="N10" s="59">
        <f t="shared" si="0"/>
        <v>250000</v>
      </c>
    </row>
    <row r="11" spans="1:14" x14ac:dyDescent="0.25">
      <c r="A11" s="11" t="s">
        <v>20</v>
      </c>
      <c r="B11" s="12"/>
      <c r="C11" s="12"/>
      <c r="D11" s="12"/>
      <c r="E11" s="12"/>
      <c r="F11" s="12">
        <v>35000</v>
      </c>
      <c r="G11" s="12"/>
      <c r="H11" s="12"/>
      <c r="I11" s="12"/>
      <c r="J11" s="12"/>
      <c r="K11" s="12"/>
      <c r="L11" s="12"/>
      <c r="M11" s="12">
        <v>15000</v>
      </c>
      <c r="N11" s="59">
        <f t="shared" si="0"/>
        <v>50000</v>
      </c>
    </row>
    <row r="12" spans="1:14" x14ac:dyDescent="0.25">
      <c r="A12" s="11" t="s">
        <v>21</v>
      </c>
      <c r="B12" s="12"/>
      <c r="C12" s="12"/>
      <c r="D12" s="12"/>
      <c r="E12" s="12"/>
      <c r="F12" s="12"/>
      <c r="G12" s="12"/>
      <c r="H12" s="12">
        <v>60000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59">
        <f t="shared" si="0"/>
        <v>60000</v>
      </c>
    </row>
    <row r="13" spans="1:14" s="3" customFormat="1" x14ac:dyDescent="0.25">
      <c r="A13" s="11" t="s">
        <v>138</v>
      </c>
      <c r="B13" s="12">
        <v>0</v>
      </c>
      <c r="C13" s="12">
        <v>0</v>
      </c>
      <c r="D13" s="12">
        <v>0</v>
      </c>
      <c r="E13" s="12">
        <v>50000</v>
      </c>
      <c r="F13" s="12">
        <v>5000</v>
      </c>
      <c r="G13" s="12">
        <v>200000</v>
      </c>
      <c r="H13" s="12">
        <v>10000</v>
      </c>
      <c r="I13" s="12">
        <v>100000</v>
      </c>
      <c r="J13" s="12">
        <v>61000</v>
      </c>
      <c r="K13" s="12">
        <v>61000</v>
      </c>
      <c r="L13" s="12">
        <v>61000</v>
      </c>
      <c r="M13" s="12">
        <v>61000</v>
      </c>
      <c r="N13" s="59">
        <f t="shared" si="0"/>
        <v>609000</v>
      </c>
    </row>
    <row r="14" spans="1:14" x14ac:dyDescent="0.25">
      <c r="A14" s="11" t="s">
        <v>139</v>
      </c>
      <c r="B14" s="12"/>
      <c r="C14" s="12">
        <v>0</v>
      </c>
      <c r="D14" s="12">
        <v>0</v>
      </c>
      <c r="E14" s="12">
        <v>8000</v>
      </c>
      <c r="F14" s="12">
        <v>2000</v>
      </c>
      <c r="G14" s="12">
        <v>15000</v>
      </c>
      <c r="H14" s="12">
        <v>9000</v>
      </c>
      <c r="I14" s="12">
        <v>5000</v>
      </c>
      <c r="J14" s="12">
        <v>9000</v>
      </c>
      <c r="K14" s="12">
        <v>5000</v>
      </c>
      <c r="L14" s="12">
        <v>10000</v>
      </c>
      <c r="M14" s="12">
        <v>8000</v>
      </c>
      <c r="N14" s="59">
        <f t="shared" si="0"/>
        <v>71000</v>
      </c>
    </row>
    <row r="15" spans="1:14" x14ac:dyDescent="0.25">
      <c r="A15" s="11" t="s">
        <v>140</v>
      </c>
      <c r="B15" s="12">
        <v>0</v>
      </c>
      <c r="C15" s="12">
        <v>0</v>
      </c>
      <c r="D15" s="12">
        <v>0</v>
      </c>
      <c r="E15" s="12">
        <v>120000</v>
      </c>
      <c r="F15" s="12">
        <v>15000</v>
      </c>
      <c r="G15" s="12">
        <v>445000</v>
      </c>
      <c r="H15" s="12">
        <v>20000</v>
      </c>
      <c r="I15" s="12">
        <v>500000</v>
      </c>
      <c r="J15" s="12">
        <v>200000</v>
      </c>
      <c r="K15" s="12">
        <v>200000</v>
      </c>
      <c r="L15" s="12">
        <v>200000</v>
      </c>
      <c r="M15" s="12">
        <v>200000</v>
      </c>
      <c r="N15" s="59">
        <f t="shared" si="0"/>
        <v>1900000</v>
      </c>
    </row>
    <row r="16" spans="1:14" x14ac:dyDescent="0.25">
      <c r="A16" s="11" t="s">
        <v>22</v>
      </c>
      <c r="B16" s="12"/>
      <c r="C16" s="12"/>
      <c r="D16" s="12"/>
      <c r="E16" s="12"/>
      <c r="F16" s="12"/>
      <c r="G16" s="12">
        <v>400000</v>
      </c>
      <c r="H16" s="12"/>
      <c r="I16" s="12"/>
      <c r="J16" s="12"/>
      <c r="K16" s="12"/>
      <c r="L16" s="12"/>
      <c r="M16" s="12">
        <v>450000</v>
      </c>
      <c r="N16" s="59">
        <f t="shared" si="0"/>
        <v>850000</v>
      </c>
    </row>
    <row r="17" spans="1:14" x14ac:dyDescent="0.25">
      <c r="A17" s="11" t="s">
        <v>141</v>
      </c>
      <c r="B17" s="12"/>
      <c r="C17" s="12">
        <v>13000</v>
      </c>
      <c r="D17" s="12">
        <v>11500</v>
      </c>
      <c r="E17" s="12"/>
      <c r="F17" s="12">
        <v>36000</v>
      </c>
      <c r="G17" s="12">
        <v>5000</v>
      </c>
      <c r="H17" s="12">
        <v>16000</v>
      </c>
      <c r="I17" s="12"/>
      <c r="J17" s="12"/>
      <c r="K17" s="12">
        <v>1500</v>
      </c>
      <c r="L17" s="12">
        <v>22000</v>
      </c>
      <c r="M17" s="12"/>
      <c r="N17" s="59">
        <f t="shared" si="0"/>
        <v>105000</v>
      </c>
    </row>
    <row r="18" spans="1:14" x14ac:dyDescent="0.25">
      <c r="A18" s="11" t="s">
        <v>142</v>
      </c>
      <c r="B18" s="12">
        <v>0</v>
      </c>
      <c r="C18" s="12">
        <v>0</v>
      </c>
      <c r="D18" s="12">
        <v>0</v>
      </c>
      <c r="E18" s="12">
        <v>0</v>
      </c>
      <c r="F18" s="12">
        <v>450000</v>
      </c>
      <c r="G18" s="12">
        <v>0</v>
      </c>
      <c r="H18" s="12"/>
      <c r="I18" s="12">
        <v>450000</v>
      </c>
      <c r="J18" s="12">
        <v>0</v>
      </c>
      <c r="K18" s="12">
        <v>0</v>
      </c>
      <c r="L18" s="12">
        <v>450000</v>
      </c>
      <c r="M18" s="12">
        <v>0</v>
      </c>
      <c r="N18" s="59">
        <f t="shared" si="0"/>
        <v>1350000</v>
      </c>
    </row>
    <row r="19" spans="1:14" x14ac:dyDescent="0.25">
      <c r="A19" s="11" t="s">
        <v>23</v>
      </c>
      <c r="B19" s="12">
        <v>45000</v>
      </c>
      <c r="C19" s="12">
        <v>45000</v>
      </c>
      <c r="D19" s="12">
        <v>45000</v>
      </c>
      <c r="E19" s="12">
        <v>45000</v>
      </c>
      <c r="F19" s="12">
        <v>45000</v>
      </c>
      <c r="G19" s="12">
        <v>45000</v>
      </c>
      <c r="H19" s="12">
        <v>45000</v>
      </c>
      <c r="I19" s="12">
        <v>45000</v>
      </c>
      <c r="J19" s="12">
        <v>45000</v>
      </c>
      <c r="K19" s="12">
        <v>45000</v>
      </c>
      <c r="L19" s="12">
        <v>45000</v>
      </c>
      <c r="M19" s="12">
        <v>45000</v>
      </c>
      <c r="N19" s="59">
        <f t="shared" si="0"/>
        <v>540000</v>
      </c>
    </row>
    <row r="20" spans="1:14" x14ac:dyDescent="0.25">
      <c r="A20" s="11" t="s">
        <v>84</v>
      </c>
      <c r="B20" s="12"/>
      <c r="C20" s="12"/>
      <c r="D20" s="12"/>
      <c r="E20" s="12"/>
      <c r="F20" s="12"/>
      <c r="G20" s="12"/>
      <c r="H20" s="12"/>
      <c r="I20" s="12"/>
      <c r="J20" s="12">
        <v>70000</v>
      </c>
      <c r="K20" s="12"/>
      <c r="L20" s="12"/>
      <c r="M20" s="12"/>
      <c r="N20" s="59">
        <f t="shared" si="0"/>
        <v>70000</v>
      </c>
    </row>
    <row r="21" spans="1:14" s="3" customFormat="1" x14ac:dyDescent="0.25">
      <c r="A21" s="11" t="s">
        <v>24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59">
        <f t="shared" si="0"/>
        <v>0</v>
      </c>
    </row>
    <row r="22" spans="1:14" x14ac:dyDescent="0.25">
      <c r="A22" s="11" t="s">
        <v>25</v>
      </c>
      <c r="B22" s="12">
        <v>8000</v>
      </c>
      <c r="C22" s="12"/>
      <c r="D22" s="12"/>
      <c r="E22" s="12"/>
      <c r="F22" s="12"/>
      <c r="G22" s="12">
        <v>10000</v>
      </c>
      <c r="H22" s="12"/>
      <c r="I22" s="12"/>
      <c r="J22" s="12">
        <v>10000</v>
      </c>
      <c r="K22" s="12"/>
      <c r="L22" s="12"/>
      <c r="M22" s="12"/>
      <c r="N22" s="59">
        <f t="shared" si="0"/>
        <v>28000</v>
      </c>
    </row>
    <row r="23" spans="1:14" x14ac:dyDescent="0.25">
      <c r="A23" s="11" t="s">
        <v>26</v>
      </c>
      <c r="B23" s="12"/>
      <c r="C23" s="12">
        <v>20000</v>
      </c>
      <c r="D23" s="12"/>
      <c r="E23" s="12">
        <v>13000</v>
      </c>
      <c r="F23" s="12"/>
      <c r="G23" s="12"/>
      <c r="H23" s="12"/>
      <c r="I23" s="12">
        <v>24000</v>
      </c>
      <c r="J23" s="12"/>
      <c r="K23" s="12">
        <v>20000</v>
      </c>
      <c r="L23" s="12"/>
      <c r="M23" s="12"/>
      <c r="N23" s="59">
        <f t="shared" si="0"/>
        <v>77000</v>
      </c>
    </row>
    <row r="24" spans="1:14" x14ac:dyDescent="0.25">
      <c r="A24" s="11" t="s">
        <v>144</v>
      </c>
      <c r="B24" s="12">
        <v>100000</v>
      </c>
      <c r="C24" s="12">
        <v>300000</v>
      </c>
      <c r="D24" s="12">
        <v>10000</v>
      </c>
      <c r="E24" s="12">
        <v>10000</v>
      </c>
      <c r="F24" s="12">
        <v>10000</v>
      </c>
      <c r="G24" s="12">
        <v>10000</v>
      </c>
      <c r="H24" s="12">
        <v>10000</v>
      </c>
      <c r="I24" s="12">
        <v>10000</v>
      </c>
      <c r="J24" s="12">
        <v>10000</v>
      </c>
      <c r="K24" s="12">
        <v>10000</v>
      </c>
      <c r="L24" s="12">
        <v>10000</v>
      </c>
      <c r="M24" s="12">
        <v>10000</v>
      </c>
      <c r="N24" s="59">
        <f t="shared" si="0"/>
        <v>500000</v>
      </c>
    </row>
    <row r="25" spans="1:14" x14ac:dyDescent="0.25">
      <c r="A25" s="11" t="s">
        <v>27</v>
      </c>
      <c r="B25" s="12"/>
      <c r="C25" s="12">
        <v>0</v>
      </c>
      <c r="D25" s="12"/>
      <c r="E25" s="12">
        <v>60000</v>
      </c>
      <c r="F25" s="12">
        <v>148000</v>
      </c>
      <c r="G25" s="12"/>
      <c r="H25" s="12"/>
      <c r="I25" s="12"/>
      <c r="J25" s="12"/>
      <c r="K25" s="12"/>
      <c r="L25" s="12">
        <v>195000</v>
      </c>
      <c r="M25" s="12"/>
      <c r="N25" s="59">
        <f t="shared" si="0"/>
        <v>403000</v>
      </c>
    </row>
    <row r="26" spans="1:14" ht="15.75" thickBot="1" x14ac:dyDescent="0.3">
      <c r="A26" s="13" t="s">
        <v>28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>
        <v>850000</v>
      </c>
      <c r="N26" s="60">
        <f t="shared" si="0"/>
        <v>850000</v>
      </c>
    </row>
    <row r="27" spans="1:14" ht="15.75" thickBot="1" x14ac:dyDescent="0.3">
      <c r="A27" s="15" t="s">
        <v>29</v>
      </c>
      <c r="B27" s="19">
        <f t="shared" ref="B27:N27" si="1">SUM(B3:B26)</f>
        <v>452700</v>
      </c>
      <c r="C27" s="20">
        <f t="shared" si="1"/>
        <v>677700</v>
      </c>
      <c r="D27" s="20">
        <f t="shared" si="1"/>
        <v>376200</v>
      </c>
      <c r="E27" s="20">
        <f t="shared" si="1"/>
        <v>615700</v>
      </c>
      <c r="F27" s="20">
        <f t="shared" si="1"/>
        <v>1041700</v>
      </c>
      <c r="G27" s="20">
        <f t="shared" si="1"/>
        <v>1401700</v>
      </c>
      <c r="H27" s="20">
        <f t="shared" si="1"/>
        <v>399700</v>
      </c>
      <c r="I27" s="20">
        <f t="shared" si="1"/>
        <v>1363700</v>
      </c>
      <c r="J27" s="20">
        <f t="shared" si="1"/>
        <v>681700</v>
      </c>
      <c r="K27" s="20">
        <f t="shared" si="1"/>
        <v>638200</v>
      </c>
      <c r="L27" s="20">
        <f t="shared" si="1"/>
        <v>1299200</v>
      </c>
      <c r="M27" s="21">
        <f t="shared" si="1"/>
        <v>2195200</v>
      </c>
      <c r="N27" s="18">
        <f t="shared" si="1"/>
        <v>11131400</v>
      </c>
    </row>
    <row r="28" spans="1:14" x14ac:dyDescent="0.25">
      <c r="A28" s="8" t="s">
        <v>30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61"/>
    </row>
    <row r="29" spans="1:14" x14ac:dyDescent="0.25">
      <c r="A29" s="11" t="s">
        <v>31</v>
      </c>
      <c r="B29" s="12">
        <v>35000</v>
      </c>
      <c r="C29" s="12">
        <v>35000</v>
      </c>
      <c r="D29" s="12">
        <v>35000</v>
      </c>
      <c r="E29" s="12">
        <v>35000</v>
      </c>
      <c r="F29" s="12">
        <v>35000</v>
      </c>
      <c r="G29" s="12">
        <v>35000</v>
      </c>
      <c r="H29" s="12">
        <v>30000</v>
      </c>
      <c r="I29" s="12">
        <v>30000</v>
      </c>
      <c r="J29" s="12">
        <v>35000</v>
      </c>
      <c r="K29" s="12">
        <v>35000</v>
      </c>
      <c r="L29" s="12">
        <v>35000</v>
      </c>
      <c r="M29" s="12">
        <v>35000</v>
      </c>
      <c r="N29" s="59">
        <f t="shared" ref="N29:N86" si="2">SUM(B29:M29)</f>
        <v>410000</v>
      </c>
    </row>
    <row r="30" spans="1:14" x14ac:dyDescent="0.25">
      <c r="A30" s="11" t="s">
        <v>32</v>
      </c>
      <c r="B30" s="12">
        <v>120000</v>
      </c>
      <c r="C30" s="12">
        <v>120000</v>
      </c>
      <c r="D30" s="12">
        <v>120000</v>
      </c>
      <c r="E30" s="12">
        <v>120000</v>
      </c>
      <c r="F30" s="12">
        <v>120000</v>
      </c>
      <c r="G30" s="12">
        <v>120000</v>
      </c>
      <c r="H30" s="12">
        <v>110000</v>
      </c>
      <c r="I30" s="12">
        <v>110000</v>
      </c>
      <c r="J30" s="12">
        <v>120000</v>
      </c>
      <c r="K30" s="12">
        <v>120000</v>
      </c>
      <c r="L30" s="12">
        <v>120000</v>
      </c>
      <c r="M30" s="12">
        <v>120000</v>
      </c>
      <c r="N30" s="59">
        <f t="shared" si="2"/>
        <v>1420000</v>
      </c>
    </row>
    <row r="31" spans="1:14" x14ac:dyDescent="0.25">
      <c r="A31" s="11" t="s">
        <v>33</v>
      </c>
      <c r="B31" s="12">
        <v>50000</v>
      </c>
      <c r="C31" s="12">
        <v>50000</v>
      </c>
      <c r="D31" s="12">
        <v>50000</v>
      </c>
      <c r="E31" s="12">
        <v>50000</v>
      </c>
      <c r="F31" s="12">
        <v>50000</v>
      </c>
      <c r="G31" s="12">
        <v>40000</v>
      </c>
      <c r="H31" s="12">
        <v>40000</v>
      </c>
      <c r="I31" s="12">
        <v>50000</v>
      </c>
      <c r="J31" s="12">
        <v>50000</v>
      </c>
      <c r="K31" s="12">
        <v>50000</v>
      </c>
      <c r="L31" s="12">
        <v>50000</v>
      </c>
      <c r="M31" s="12">
        <v>50000</v>
      </c>
      <c r="N31" s="59">
        <f t="shared" si="2"/>
        <v>580000</v>
      </c>
    </row>
    <row r="32" spans="1:14" x14ac:dyDescent="0.25">
      <c r="A32" s="11" t="s">
        <v>34</v>
      </c>
      <c r="B32" s="12"/>
      <c r="C32" s="12">
        <v>0</v>
      </c>
      <c r="D32" s="12"/>
      <c r="E32" s="12">
        <v>20000</v>
      </c>
      <c r="F32" s="12"/>
      <c r="G32" s="12"/>
      <c r="H32" s="12"/>
      <c r="I32" s="12"/>
      <c r="J32" s="12">
        <v>5000</v>
      </c>
      <c r="K32" s="12"/>
      <c r="L32" s="12"/>
      <c r="M32" s="12"/>
      <c r="N32" s="59">
        <f t="shared" si="2"/>
        <v>25000</v>
      </c>
    </row>
    <row r="33" spans="1:14" x14ac:dyDescent="0.25">
      <c r="A33" s="11" t="s">
        <v>35</v>
      </c>
      <c r="B33" s="12">
        <v>4000</v>
      </c>
      <c r="C33" s="12">
        <v>4000</v>
      </c>
      <c r="D33" s="12">
        <v>4000</v>
      </c>
      <c r="E33" s="12">
        <v>8500</v>
      </c>
      <c r="F33" s="12">
        <v>6500</v>
      </c>
      <c r="G33" s="12">
        <v>52000</v>
      </c>
      <c r="H33" s="12">
        <v>52000</v>
      </c>
      <c r="I33" s="12">
        <v>52000</v>
      </c>
      <c r="J33" s="12">
        <v>52000</v>
      </c>
      <c r="K33" s="12">
        <v>52000</v>
      </c>
      <c r="L33" s="12">
        <v>52000</v>
      </c>
      <c r="M33" s="12">
        <v>52000</v>
      </c>
      <c r="N33" s="59">
        <f t="shared" si="2"/>
        <v>391000</v>
      </c>
    </row>
    <row r="34" spans="1:14" x14ac:dyDescent="0.25">
      <c r="A34" s="11" t="s">
        <v>36</v>
      </c>
      <c r="B34" s="12">
        <v>0</v>
      </c>
      <c r="C34" s="12"/>
      <c r="D34" s="12">
        <v>20000</v>
      </c>
      <c r="E34" s="12"/>
      <c r="F34" s="12"/>
      <c r="G34" s="12"/>
      <c r="H34" s="12">
        <v>20000</v>
      </c>
      <c r="I34" s="12"/>
      <c r="J34" s="12"/>
      <c r="K34" s="12">
        <v>0</v>
      </c>
      <c r="L34" s="12"/>
      <c r="M34" s="12"/>
      <c r="N34" s="59">
        <f t="shared" si="2"/>
        <v>40000</v>
      </c>
    </row>
    <row r="35" spans="1:14" x14ac:dyDescent="0.25">
      <c r="A35" s="11" t="s">
        <v>37</v>
      </c>
      <c r="B35" s="12">
        <v>200000</v>
      </c>
      <c r="C35" s="12">
        <v>200000</v>
      </c>
      <c r="D35" s="12">
        <v>200000</v>
      </c>
      <c r="E35" s="12">
        <v>200000</v>
      </c>
      <c r="F35" s="12">
        <v>200000</v>
      </c>
      <c r="G35" s="12">
        <v>165000</v>
      </c>
      <c r="H35" s="12">
        <v>165000</v>
      </c>
      <c r="I35" s="12">
        <v>175000</v>
      </c>
      <c r="J35" s="12">
        <v>200000</v>
      </c>
      <c r="K35" s="12">
        <v>200000</v>
      </c>
      <c r="L35" s="12">
        <v>200000</v>
      </c>
      <c r="M35" s="12">
        <v>200000</v>
      </c>
      <c r="N35" s="59">
        <f t="shared" si="2"/>
        <v>2305000</v>
      </c>
    </row>
    <row r="36" spans="1:14" x14ac:dyDescent="0.25">
      <c r="A36" s="11" t="s">
        <v>38</v>
      </c>
      <c r="B36" s="12">
        <f>B35*10.2/100</f>
        <v>20399.999999999996</v>
      </c>
      <c r="C36" s="12">
        <f t="shared" ref="C36:M36" si="3">C35*10.2/100</f>
        <v>20399.999999999996</v>
      </c>
      <c r="D36" s="12">
        <f t="shared" si="3"/>
        <v>20399.999999999996</v>
      </c>
      <c r="E36" s="12">
        <f t="shared" si="3"/>
        <v>20399.999999999996</v>
      </c>
      <c r="F36" s="12">
        <f t="shared" si="3"/>
        <v>20399.999999999996</v>
      </c>
      <c r="G36" s="12">
        <f t="shared" si="3"/>
        <v>16829.999999999996</v>
      </c>
      <c r="H36" s="12">
        <f t="shared" si="3"/>
        <v>16829.999999999996</v>
      </c>
      <c r="I36" s="12">
        <f t="shared" si="3"/>
        <v>17849.999999999996</v>
      </c>
      <c r="J36" s="12">
        <f t="shared" si="3"/>
        <v>20399.999999999996</v>
      </c>
      <c r="K36" s="12">
        <f t="shared" si="3"/>
        <v>20399.999999999996</v>
      </c>
      <c r="L36" s="12">
        <f t="shared" si="3"/>
        <v>20399.999999999996</v>
      </c>
      <c r="M36" s="12">
        <f t="shared" si="3"/>
        <v>20399.999999999996</v>
      </c>
      <c r="N36" s="59">
        <f t="shared" si="2"/>
        <v>235109.99999999997</v>
      </c>
    </row>
    <row r="37" spans="1:14" x14ac:dyDescent="0.25">
      <c r="A37" s="11" t="s">
        <v>39</v>
      </c>
      <c r="B37" s="12">
        <v>3200</v>
      </c>
      <c r="C37" s="12">
        <v>2500</v>
      </c>
      <c r="D37" s="12">
        <v>2500</v>
      </c>
      <c r="E37" s="12">
        <v>2500</v>
      </c>
      <c r="F37" s="12">
        <v>2500</v>
      </c>
      <c r="G37" s="12">
        <v>2500</v>
      </c>
      <c r="H37" s="12">
        <v>2500</v>
      </c>
      <c r="I37" s="12">
        <v>2500</v>
      </c>
      <c r="J37" s="12">
        <v>2500</v>
      </c>
      <c r="K37" s="12">
        <v>2500</v>
      </c>
      <c r="L37" s="12">
        <v>2500</v>
      </c>
      <c r="M37" s="12">
        <v>2500</v>
      </c>
      <c r="N37" s="59">
        <f t="shared" si="2"/>
        <v>30700</v>
      </c>
    </row>
    <row r="38" spans="1:14" x14ac:dyDescent="0.25">
      <c r="A38" s="11" t="s">
        <v>40</v>
      </c>
      <c r="B38" s="12"/>
      <c r="C38" s="12"/>
      <c r="D38" s="12"/>
      <c r="E38" s="12"/>
      <c r="F38" s="12"/>
      <c r="G38" s="12"/>
      <c r="H38" s="12">
        <v>4000</v>
      </c>
      <c r="I38" s="12"/>
      <c r="J38" s="12"/>
      <c r="K38" s="12"/>
      <c r="L38" s="12"/>
      <c r="M38" s="12"/>
      <c r="N38" s="59">
        <f t="shared" si="2"/>
        <v>4000</v>
      </c>
    </row>
    <row r="39" spans="1:14" x14ac:dyDescent="0.25">
      <c r="A39" s="11" t="s">
        <v>41</v>
      </c>
      <c r="B39" s="12">
        <f t="shared" ref="B39:M39" si="4">B35*14.1/100</f>
        <v>28200</v>
      </c>
      <c r="C39" s="12">
        <f t="shared" si="4"/>
        <v>28200</v>
      </c>
      <c r="D39" s="12">
        <f t="shared" si="4"/>
        <v>28200</v>
      </c>
      <c r="E39" s="12">
        <f t="shared" si="4"/>
        <v>28200</v>
      </c>
      <c r="F39" s="12">
        <f t="shared" si="4"/>
        <v>28200</v>
      </c>
      <c r="G39" s="12">
        <f t="shared" si="4"/>
        <v>23265</v>
      </c>
      <c r="H39" s="12">
        <f t="shared" si="4"/>
        <v>23265</v>
      </c>
      <c r="I39" s="12">
        <f t="shared" si="4"/>
        <v>24675</v>
      </c>
      <c r="J39" s="12">
        <f t="shared" si="4"/>
        <v>28200</v>
      </c>
      <c r="K39" s="12">
        <f t="shared" si="4"/>
        <v>28200</v>
      </c>
      <c r="L39" s="12">
        <f t="shared" si="4"/>
        <v>28200</v>
      </c>
      <c r="M39" s="12">
        <f t="shared" si="4"/>
        <v>28200</v>
      </c>
      <c r="N39" s="59">
        <f t="shared" si="2"/>
        <v>325005</v>
      </c>
    </row>
    <row r="40" spans="1:14" x14ac:dyDescent="0.25">
      <c r="A40" s="11" t="s">
        <v>42</v>
      </c>
      <c r="B40" s="12">
        <v>12000</v>
      </c>
      <c r="C40" s="12">
        <v>0</v>
      </c>
      <c r="D40" s="12">
        <v>0</v>
      </c>
      <c r="E40" s="12">
        <v>70000</v>
      </c>
      <c r="F40" s="12">
        <v>0</v>
      </c>
      <c r="G40" s="12">
        <v>12000</v>
      </c>
      <c r="H40" s="12">
        <v>0</v>
      </c>
      <c r="I40" s="12">
        <v>0</v>
      </c>
      <c r="J40" s="12">
        <v>24000</v>
      </c>
      <c r="K40" s="12">
        <v>0</v>
      </c>
      <c r="L40" s="12">
        <v>12000</v>
      </c>
      <c r="M40" s="12">
        <v>0</v>
      </c>
      <c r="N40" s="59">
        <f t="shared" si="2"/>
        <v>130000</v>
      </c>
    </row>
    <row r="41" spans="1:14" x14ac:dyDescent="0.25">
      <c r="A41" s="11" t="s">
        <v>43</v>
      </c>
      <c r="B41" s="12"/>
      <c r="C41" s="12"/>
      <c r="D41" s="12">
        <v>-50000</v>
      </c>
      <c r="E41" s="12"/>
      <c r="F41" s="12"/>
      <c r="G41" s="12">
        <v>-50000</v>
      </c>
      <c r="H41" s="12"/>
      <c r="I41" s="12"/>
      <c r="J41" s="12">
        <v>-50000</v>
      </c>
      <c r="K41" s="12"/>
      <c r="L41" s="12"/>
      <c r="M41" s="12">
        <v>-50000</v>
      </c>
      <c r="N41" s="59">
        <f t="shared" si="2"/>
        <v>-200000</v>
      </c>
    </row>
    <row r="42" spans="1:14" x14ac:dyDescent="0.25">
      <c r="A42" s="11" t="s">
        <v>44</v>
      </c>
      <c r="B42" s="12">
        <v>80000</v>
      </c>
      <c r="C42" s="12">
        <v>80000</v>
      </c>
      <c r="D42" s="12">
        <v>80000</v>
      </c>
      <c r="E42" s="12">
        <v>80000</v>
      </c>
      <c r="F42" s="12">
        <v>80000</v>
      </c>
      <c r="G42" s="12">
        <v>80000</v>
      </c>
      <c r="H42" s="12">
        <v>80000</v>
      </c>
      <c r="I42" s="12">
        <v>80000</v>
      </c>
      <c r="J42" s="12">
        <v>80000</v>
      </c>
      <c r="K42" s="12">
        <v>80000</v>
      </c>
      <c r="L42" s="12">
        <v>80000</v>
      </c>
      <c r="M42" s="12">
        <v>80000</v>
      </c>
      <c r="N42" s="59">
        <f t="shared" si="2"/>
        <v>960000</v>
      </c>
    </row>
    <row r="43" spans="1:14" x14ac:dyDescent="0.25">
      <c r="A43" s="11" t="s">
        <v>45</v>
      </c>
      <c r="B43" s="12">
        <v>2000</v>
      </c>
      <c r="C43" s="12">
        <v>2000</v>
      </c>
      <c r="D43" s="12">
        <v>2000</v>
      </c>
      <c r="E43" s="12">
        <v>2000</v>
      </c>
      <c r="F43" s="12">
        <v>2000</v>
      </c>
      <c r="G43" s="12">
        <v>2000</v>
      </c>
      <c r="H43" s="12">
        <v>2000</v>
      </c>
      <c r="I43" s="12">
        <v>2000</v>
      </c>
      <c r="J43" s="12">
        <v>2000</v>
      </c>
      <c r="K43" s="12">
        <v>2000</v>
      </c>
      <c r="L43" s="12">
        <v>2000</v>
      </c>
      <c r="M43" s="12">
        <v>2000</v>
      </c>
      <c r="N43" s="59">
        <f t="shared" si="2"/>
        <v>24000</v>
      </c>
    </row>
    <row r="44" spans="1:14" s="3" customFormat="1" x14ac:dyDescent="0.25">
      <c r="A44" s="11" t="s">
        <v>46</v>
      </c>
      <c r="B44" s="12">
        <v>0</v>
      </c>
      <c r="C44" s="12">
        <v>0</v>
      </c>
      <c r="D44" s="12">
        <v>0</v>
      </c>
      <c r="E44" s="12">
        <v>31000</v>
      </c>
      <c r="F44" s="12">
        <v>5000</v>
      </c>
      <c r="G44" s="12">
        <v>150000</v>
      </c>
      <c r="H44" s="12">
        <v>50000</v>
      </c>
      <c r="I44" s="12">
        <v>300000</v>
      </c>
      <c r="J44" s="12">
        <v>100000</v>
      </c>
      <c r="K44" s="12">
        <v>100000</v>
      </c>
      <c r="L44" s="12">
        <v>100000</v>
      </c>
      <c r="M44" s="12">
        <v>100000</v>
      </c>
      <c r="N44" s="59">
        <f t="shared" si="2"/>
        <v>936000</v>
      </c>
    </row>
    <row r="45" spans="1:14" x14ac:dyDescent="0.25">
      <c r="A45" s="58" t="s">
        <v>134</v>
      </c>
      <c r="B45" s="12">
        <v>0</v>
      </c>
      <c r="C45" s="12">
        <v>0</v>
      </c>
      <c r="D45" s="12">
        <v>0</v>
      </c>
      <c r="E45" s="12">
        <v>0</v>
      </c>
      <c r="F45" s="12"/>
      <c r="G45" s="12">
        <v>15000</v>
      </c>
      <c r="H45" s="12">
        <v>35000</v>
      </c>
      <c r="I45" s="12">
        <v>18000</v>
      </c>
      <c r="J45" s="12">
        <v>30000</v>
      </c>
      <c r="K45" s="12">
        <v>2000</v>
      </c>
      <c r="L45" s="12">
        <v>35000</v>
      </c>
      <c r="M45" s="12">
        <v>20000</v>
      </c>
      <c r="N45" s="59">
        <f t="shared" si="2"/>
        <v>155000</v>
      </c>
    </row>
    <row r="46" spans="1:14" x14ac:dyDescent="0.25">
      <c r="A46" s="11" t="s">
        <v>143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59"/>
    </row>
    <row r="47" spans="1:14" x14ac:dyDescent="0.25">
      <c r="A47" s="11" t="s">
        <v>132</v>
      </c>
      <c r="B47" s="12">
        <v>70000</v>
      </c>
      <c r="C47" s="12">
        <v>70000</v>
      </c>
      <c r="D47" s="12">
        <v>70000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15000</v>
      </c>
      <c r="K47" s="12">
        <v>15000</v>
      </c>
      <c r="L47" s="12">
        <v>15000</v>
      </c>
      <c r="M47" s="12">
        <v>15000</v>
      </c>
      <c r="N47" s="59">
        <f t="shared" si="2"/>
        <v>270000</v>
      </c>
    </row>
    <row r="48" spans="1:14" x14ac:dyDescent="0.25">
      <c r="A48" s="11" t="s">
        <v>133</v>
      </c>
      <c r="B48" s="12">
        <v>15000</v>
      </c>
      <c r="C48" s="12">
        <v>15000</v>
      </c>
      <c r="D48" s="12">
        <v>15000</v>
      </c>
      <c r="E48" s="12">
        <v>15000</v>
      </c>
      <c r="F48" s="12">
        <v>15000</v>
      </c>
      <c r="G48" s="12">
        <v>15000</v>
      </c>
      <c r="H48" s="12">
        <v>15000</v>
      </c>
      <c r="I48" s="12">
        <v>15000</v>
      </c>
      <c r="J48" s="12">
        <v>15000</v>
      </c>
      <c r="K48" s="12">
        <v>15000</v>
      </c>
      <c r="L48" s="12">
        <v>15000</v>
      </c>
      <c r="M48" s="12">
        <v>15000</v>
      </c>
      <c r="N48" s="59">
        <f t="shared" si="2"/>
        <v>180000</v>
      </c>
    </row>
    <row r="49" spans="1:14" x14ac:dyDescent="0.25">
      <c r="A49" s="11" t="s">
        <v>145</v>
      </c>
      <c r="B49" s="12">
        <v>100000</v>
      </c>
      <c r="C49" s="12">
        <v>100000</v>
      </c>
      <c r="D49" s="12">
        <v>100000</v>
      </c>
      <c r="E49" s="12"/>
      <c r="F49" s="12"/>
      <c r="G49" s="12"/>
      <c r="H49" s="12"/>
      <c r="I49" s="12"/>
      <c r="J49" s="12"/>
      <c r="K49" s="12"/>
      <c r="L49" s="12"/>
      <c r="M49" s="12"/>
      <c r="N49" s="59">
        <f t="shared" si="2"/>
        <v>300000</v>
      </c>
    </row>
    <row r="50" spans="1:14" x14ac:dyDescent="0.25">
      <c r="A50" s="11" t="s">
        <v>47</v>
      </c>
      <c r="B50" s="12"/>
      <c r="C50" s="12"/>
      <c r="D50" s="12">
        <v>2500</v>
      </c>
      <c r="E50" s="12"/>
      <c r="F50" s="12"/>
      <c r="G50" s="12">
        <v>2500</v>
      </c>
      <c r="H50" s="12"/>
      <c r="I50" s="12"/>
      <c r="J50" s="12">
        <v>2500</v>
      </c>
      <c r="K50" s="12"/>
      <c r="L50" s="12"/>
      <c r="M50" s="12">
        <v>2500</v>
      </c>
      <c r="N50" s="59">
        <f t="shared" si="2"/>
        <v>10000</v>
      </c>
    </row>
    <row r="51" spans="1:14" s="3" customFormat="1" x14ac:dyDescent="0.25">
      <c r="A51" s="11" t="s">
        <v>48</v>
      </c>
      <c r="B51" s="12">
        <v>55000</v>
      </c>
      <c r="C51" s="12">
        <v>45000</v>
      </c>
      <c r="D51" s="12">
        <v>45000</v>
      </c>
      <c r="E51" s="12">
        <v>35000</v>
      </c>
      <c r="F51" s="12">
        <v>30000</v>
      </c>
      <c r="G51" s="12">
        <v>35000</v>
      </c>
      <c r="H51" s="12">
        <v>30000</v>
      </c>
      <c r="I51" s="12">
        <v>40000</v>
      </c>
      <c r="J51" s="12">
        <v>45000</v>
      </c>
      <c r="K51" s="12">
        <v>50000</v>
      </c>
      <c r="L51" s="12">
        <v>55000</v>
      </c>
      <c r="M51" s="12">
        <v>55000</v>
      </c>
      <c r="N51" s="59">
        <f t="shared" si="2"/>
        <v>520000</v>
      </c>
    </row>
    <row r="52" spans="1:14" s="3" customFormat="1" x14ac:dyDescent="0.25">
      <c r="A52" s="16" t="s">
        <v>49</v>
      </c>
      <c r="B52" s="12"/>
      <c r="C52" s="12"/>
      <c r="D52" s="12">
        <v>-10000</v>
      </c>
      <c r="E52" s="12"/>
      <c r="F52" s="12"/>
      <c r="G52" s="12">
        <v>-10000</v>
      </c>
      <c r="H52" s="12"/>
      <c r="I52" s="12"/>
      <c r="J52" s="12">
        <v>-10000</v>
      </c>
      <c r="K52" s="12"/>
      <c r="L52" s="12"/>
      <c r="M52" s="12">
        <v>-10000</v>
      </c>
      <c r="N52" s="59">
        <f t="shared" si="2"/>
        <v>-40000</v>
      </c>
    </row>
    <row r="53" spans="1:14" x14ac:dyDescent="0.25">
      <c r="A53" s="11" t="s">
        <v>50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59">
        <f t="shared" si="2"/>
        <v>0</v>
      </c>
    </row>
    <row r="54" spans="1:14" x14ac:dyDescent="0.25">
      <c r="A54" s="11" t="s">
        <v>51</v>
      </c>
      <c r="B54" s="12">
        <v>28000</v>
      </c>
      <c r="C54" s="12">
        <v>28000</v>
      </c>
      <c r="D54" s="12">
        <v>28000</v>
      </c>
      <c r="E54" s="12">
        <v>28000</v>
      </c>
      <c r="F54" s="12">
        <v>28000</v>
      </c>
      <c r="G54" s="12">
        <v>28000</v>
      </c>
      <c r="H54" s="12"/>
      <c r="I54" s="12"/>
      <c r="J54" s="12">
        <v>28000</v>
      </c>
      <c r="K54" s="12">
        <v>28000</v>
      </c>
      <c r="L54" s="12">
        <v>28000</v>
      </c>
      <c r="M54" s="12">
        <v>28000</v>
      </c>
      <c r="N54" s="59">
        <f t="shared" si="2"/>
        <v>280000</v>
      </c>
    </row>
    <row r="55" spans="1:14" x14ac:dyDescent="0.25">
      <c r="A55" s="11" t="s">
        <v>52</v>
      </c>
      <c r="B55" s="12">
        <v>14000</v>
      </c>
      <c r="C55" s="12">
        <v>14000</v>
      </c>
      <c r="D55" s="12">
        <v>14000</v>
      </c>
      <c r="E55" s="12">
        <v>14000</v>
      </c>
      <c r="F55" s="12">
        <v>14000</v>
      </c>
      <c r="G55" s="12">
        <v>14000</v>
      </c>
      <c r="H55" s="12">
        <v>14000</v>
      </c>
      <c r="I55" s="12">
        <v>14000</v>
      </c>
      <c r="J55" s="12">
        <v>14000</v>
      </c>
      <c r="K55" s="12">
        <v>14000</v>
      </c>
      <c r="L55" s="12">
        <v>14000</v>
      </c>
      <c r="M55" s="12">
        <v>14000</v>
      </c>
      <c r="N55" s="59">
        <f t="shared" si="2"/>
        <v>168000</v>
      </c>
    </row>
    <row r="56" spans="1:14" x14ac:dyDescent="0.25">
      <c r="A56" s="11" t="s">
        <v>53</v>
      </c>
      <c r="B56" s="12">
        <v>4000</v>
      </c>
      <c r="C56" s="12">
        <v>4000</v>
      </c>
      <c r="D56" s="12">
        <v>4000</v>
      </c>
      <c r="E56" s="12">
        <v>4000</v>
      </c>
      <c r="F56" s="12">
        <v>4000</v>
      </c>
      <c r="G56" s="12">
        <v>4000</v>
      </c>
      <c r="H56" s="12">
        <v>4000</v>
      </c>
      <c r="I56" s="12">
        <v>4000</v>
      </c>
      <c r="J56" s="12">
        <v>4000</v>
      </c>
      <c r="K56" s="12">
        <v>4000</v>
      </c>
      <c r="L56" s="12">
        <v>4000</v>
      </c>
      <c r="M56" s="12">
        <v>4000</v>
      </c>
      <c r="N56" s="59">
        <f t="shared" si="2"/>
        <v>48000</v>
      </c>
    </row>
    <row r="57" spans="1:14" s="3" customFormat="1" x14ac:dyDescent="0.25">
      <c r="A57" s="11" t="s">
        <v>54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59">
        <f t="shared" si="2"/>
        <v>0</v>
      </c>
    </row>
    <row r="58" spans="1:14" s="3" customFormat="1" x14ac:dyDescent="0.25">
      <c r="A58" s="11" t="s">
        <v>55</v>
      </c>
      <c r="B58" s="12">
        <v>2000</v>
      </c>
      <c r="C58" s="12">
        <v>2000</v>
      </c>
      <c r="D58" s="12">
        <v>2000</v>
      </c>
      <c r="E58" s="12">
        <v>10000</v>
      </c>
      <c r="F58" s="12">
        <v>10000</v>
      </c>
      <c r="G58" s="12">
        <v>10000</v>
      </c>
      <c r="H58" s="12">
        <v>10000</v>
      </c>
      <c r="I58" s="12">
        <v>10000</v>
      </c>
      <c r="J58" s="12">
        <v>10000</v>
      </c>
      <c r="K58" s="12">
        <v>10000</v>
      </c>
      <c r="L58" s="12">
        <v>10000</v>
      </c>
      <c r="M58" s="12">
        <v>10000</v>
      </c>
      <c r="N58" s="59">
        <f t="shared" si="2"/>
        <v>96000</v>
      </c>
    </row>
    <row r="59" spans="1:14" x14ac:dyDescent="0.25">
      <c r="A59" s="11" t="s">
        <v>56</v>
      </c>
      <c r="B59" s="12">
        <v>5000</v>
      </c>
      <c r="C59" s="12">
        <v>5000</v>
      </c>
      <c r="D59" s="12">
        <v>5000</v>
      </c>
      <c r="E59" s="12">
        <v>5000</v>
      </c>
      <c r="F59" s="12">
        <v>5000</v>
      </c>
      <c r="G59" s="12">
        <v>5000</v>
      </c>
      <c r="H59" s="12">
        <v>5000</v>
      </c>
      <c r="I59" s="12">
        <v>5000</v>
      </c>
      <c r="J59" s="12">
        <v>5000</v>
      </c>
      <c r="K59" s="12">
        <v>5000</v>
      </c>
      <c r="L59" s="12">
        <v>5000</v>
      </c>
      <c r="M59" s="12">
        <v>5000</v>
      </c>
      <c r="N59" s="59">
        <f t="shared" si="2"/>
        <v>60000</v>
      </c>
    </row>
    <row r="60" spans="1:14" x14ac:dyDescent="0.25">
      <c r="A60" s="11" t="s">
        <v>57</v>
      </c>
      <c r="B60" s="12">
        <v>2000</v>
      </c>
      <c r="C60" s="12">
        <v>2000</v>
      </c>
      <c r="D60" s="12">
        <v>2000</v>
      </c>
      <c r="E60" s="12">
        <v>2000</v>
      </c>
      <c r="F60" s="12">
        <v>2000</v>
      </c>
      <c r="G60" s="12">
        <v>2000</v>
      </c>
      <c r="H60" s="12">
        <v>2000</v>
      </c>
      <c r="I60" s="12">
        <v>2000</v>
      </c>
      <c r="J60" s="12">
        <v>2000</v>
      </c>
      <c r="K60" s="12">
        <v>2000</v>
      </c>
      <c r="L60" s="12">
        <v>2000</v>
      </c>
      <c r="M60" s="12">
        <v>2000</v>
      </c>
      <c r="N60" s="59">
        <f t="shared" si="2"/>
        <v>24000</v>
      </c>
    </row>
    <row r="61" spans="1:14" x14ac:dyDescent="0.25">
      <c r="A61" s="11" t="s">
        <v>58</v>
      </c>
      <c r="B61" s="12">
        <v>6000</v>
      </c>
      <c r="C61" s="12">
        <v>6000</v>
      </c>
      <c r="D61" s="12">
        <v>6000</v>
      </c>
      <c r="E61" s="12">
        <v>6000</v>
      </c>
      <c r="F61" s="12">
        <v>6000</v>
      </c>
      <c r="G61" s="12">
        <v>6000</v>
      </c>
      <c r="H61" s="12">
        <v>6000</v>
      </c>
      <c r="I61" s="12">
        <v>6000</v>
      </c>
      <c r="J61" s="12">
        <v>6000</v>
      </c>
      <c r="K61" s="12">
        <v>6000</v>
      </c>
      <c r="L61" s="12">
        <v>6000</v>
      </c>
      <c r="M61" s="12">
        <v>6000</v>
      </c>
      <c r="N61" s="59">
        <f t="shared" si="2"/>
        <v>72000</v>
      </c>
    </row>
    <row r="62" spans="1:14" x14ac:dyDescent="0.25">
      <c r="A62" s="11" t="s">
        <v>59</v>
      </c>
      <c r="B62" s="12">
        <v>15000</v>
      </c>
      <c r="C62" s="12">
        <v>15000</v>
      </c>
      <c r="D62" s="12">
        <v>15000</v>
      </c>
      <c r="E62" s="12">
        <v>15000</v>
      </c>
      <c r="F62" s="12">
        <v>15000</v>
      </c>
      <c r="G62" s="12">
        <v>15000</v>
      </c>
      <c r="H62" s="12">
        <v>15000</v>
      </c>
      <c r="I62" s="12">
        <v>15000</v>
      </c>
      <c r="J62" s="12">
        <v>15000</v>
      </c>
      <c r="K62" s="12">
        <v>15000</v>
      </c>
      <c r="L62" s="12">
        <v>15000</v>
      </c>
      <c r="M62" s="12">
        <v>15000</v>
      </c>
      <c r="N62" s="59">
        <f t="shared" si="2"/>
        <v>180000</v>
      </c>
    </row>
    <row r="63" spans="1:14" x14ac:dyDescent="0.25">
      <c r="A63" s="11" t="s">
        <v>60</v>
      </c>
      <c r="B63" s="12"/>
      <c r="C63" s="12"/>
      <c r="D63" s="12"/>
      <c r="E63" s="12"/>
      <c r="F63" s="12"/>
      <c r="G63" s="12"/>
      <c r="H63" s="12">
        <v>20000</v>
      </c>
      <c r="I63" s="12"/>
      <c r="J63" s="12"/>
      <c r="K63" s="12"/>
      <c r="L63" s="12"/>
      <c r="M63" s="12"/>
      <c r="N63" s="59">
        <f t="shared" si="2"/>
        <v>20000</v>
      </c>
    </row>
    <row r="64" spans="1:14" x14ac:dyDescent="0.25">
      <c r="A64" s="11" t="s">
        <v>61</v>
      </c>
      <c r="B64" s="12">
        <v>10000</v>
      </c>
      <c r="C64" s="12">
        <v>10000</v>
      </c>
      <c r="D64" s="12">
        <v>10000</v>
      </c>
      <c r="E64" s="12">
        <v>10000</v>
      </c>
      <c r="F64" s="12">
        <v>10000</v>
      </c>
      <c r="G64" s="12">
        <v>10000</v>
      </c>
      <c r="H64" s="12">
        <v>10000</v>
      </c>
      <c r="I64" s="12">
        <v>10000</v>
      </c>
      <c r="J64" s="12">
        <v>10000</v>
      </c>
      <c r="K64" s="12">
        <v>10000</v>
      </c>
      <c r="L64" s="12">
        <v>10000</v>
      </c>
      <c r="M64" s="12">
        <v>10000</v>
      </c>
      <c r="N64" s="59">
        <f t="shared" si="2"/>
        <v>120000</v>
      </c>
    </row>
    <row r="65" spans="1:14" x14ac:dyDescent="0.25">
      <c r="A65" s="11" t="s">
        <v>62</v>
      </c>
      <c r="B65" s="12">
        <v>5000</v>
      </c>
      <c r="C65" s="12">
        <v>5000</v>
      </c>
      <c r="D65" s="12">
        <v>5000</v>
      </c>
      <c r="E65" s="12">
        <v>5000</v>
      </c>
      <c r="F65" s="12">
        <v>5000</v>
      </c>
      <c r="G65" s="12">
        <v>5000</v>
      </c>
      <c r="H65" s="12">
        <v>5000</v>
      </c>
      <c r="I65" s="12">
        <v>5000</v>
      </c>
      <c r="J65" s="12">
        <v>5000</v>
      </c>
      <c r="K65" s="12">
        <v>5000</v>
      </c>
      <c r="L65" s="12">
        <v>5000</v>
      </c>
      <c r="M65" s="12">
        <v>5000</v>
      </c>
      <c r="N65" s="59">
        <f t="shared" si="2"/>
        <v>60000</v>
      </c>
    </row>
    <row r="66" spans="1:14" x14ac:dyDescent="0.25">
      <c r="A66" s="11" t="s">
        <v>63</v>
      </c>
      <c r="B66" s="12">
        <v>5000</v>
      </c>
      <c r="C66" s="12">
        <v>5000</v>
      </c>
      <c r="D66" s="12">
        <v>5000</v>
      </c>
      <c r="E66" s="12">
        <v>5000</v>
      </c>
      <c r="F66" s="12">
        <v>150000</v>
      </c>
      <c r="G66" s="12">
        <v>5000</v>
      </c>
      <c r="H66" s="12">
        <v>5000</v>
      </c>
      <c r="I66" s="12">
        <v>5000</v>
      </c>
      <c r="J66" s="12">
        <v>5000</v>
      </c>
      <c r="K66" s="12">
        <v>5000</v>
      </c>
      <c r="L66" s="12">
        <v>5000</v>
      </c>
      <c r="M66" s="12">
        <v>5000</v>
      </c>
      <c r="N66" s="59">
        <f t="shared" si="2"/>
        <v>205000</v>
      </c>
    </row>
    <row r="67" spans="1:14" x14ac:dyDescent="0.25">
      <c r="A67" s="11" t="s">
        <v>64</v>
      </c>
      <c r="B67" s="12">
        <v>15000</v>
      </c>
      <c r="C67" s="12">
        <v>15000</v>
      </c>
      <c r="D67" s="12">
        <v>15000</v>
      </c>
      <c r="E67" s="12">
        <v>15000</v>
      </c>
      <c r="F67" s="12">
        <v>15000</v>
      </c>
      <c r="G67" s="12">
        <v>15000</v>
      </c>
      <c r="H67" s="12">
        <v>15000</v>
      </c>
      <c r="I67" s="12">
        <v>15000</v>
      </c>
      <c r="J67" s="12">
        <v>15000</v>
      </c>
      <c r="K67" s="12">
        <v>15000</v>
      </c>
      <c r="L67" s="12">
        <v>15000</v>
      </c>
      <c r="M67" s="12">
        <v>15000</v>
      </c>
      <c r="N67" s="59">
        <f t="shared" si="2"/>
        <v>180000</v>
      </c>
    </row>
    <row r="68" spans="1:14" x14ac:dyDescent="0.25">
      <c r="A68" s="11" t="s">
        <v>65</v>
      </c>
      <c r="B68" s="12"/>
      <c r="C68" s="12"/>
      <c r="D68" s="12">
        <v>60000</v>
      </c>
      <c r="E68" s="12">
        <v>0</v>
      </c>
      <c r="F68" s="12"/>
      <c r="G68" s="12"/>
      <c r="H68" s="12"/>
      <c r="I68" s="12"/>
      <c r="J68" s="12"/>
      <c r="K68" s="12"/>
      <c r="L68" s="12"/>
      <c r="M68" s="12"/>
      <c r="N68" s="59">
        <f t="shared" si="2"/>
        <v>60000</v>
      </c>
    </row>
    <row r="69" spans="1:14" x14ac:dyDescent="0.25">
      <c r="A69" s="11" t="s">
        <v>66</v>
      </c>
      <c r="B69" s="12"/>
      <c r="C69" s="12"/>
      <c r="D69" s="12">
        <v>1500</v>
      </c>
      <c r="E69" s="12"/>
      <c r="F69" s="12"/>
      <c r="G69" s="12">
        <v>1500</v>
      </c>
      <c r="H69" s="12"/>
      <c r="I69" s="12"/>
      <c r="J69" s="12">
        <v>1500</v>
      </c>
      <c r="K69" s="12"/>
      <c r="L69" s="12"/>
      <c r="M69" s="12">
        <v>1500</v>
      </c>
      <c r="N69" s="59">
        <f t="shared" si="2"/>
        <v>6000</v>
      </c>
    </row>
    <row r="70" spans="1:14" x14ac:dyDescent="0.25">
      <c r="A70" s="11" t="s">
        <v>67</v>
      </c>
      <c r="B70" s="12"/>
      <c r="C70" s="12"/>
      <c r="D70" s="12"/>
      <c r="E70" s="12"/>
      <c r="F70" s="12"/>
      <c r="G70" s="12"/>
      <c r="H70" s="12"/>
      <c r="I70" s="12"/>
      <c r="J70" s="12">
        <v>35000</v>
      </c>
      <c r="K70" s="12"/>
      <c r="L70" s="12"/>
      <c r="M70" s="12"/>
      <c r="N70" s="59">
        <f t="shared" si="2"/>
        <v>35000</v>
      </c>
    </row>
    <row r="71" spans="1:14" x14ac:dyDescent="0.25">
      <c r="A71" s="11" t="s">
        <v>68</v>
      </c>
      <c r="B71" s="12"/>
      <c r="C71" s="12"/>
      <c r="D71" s="12"/>
      <c r="E71" s="12"/>
      <c r="F71" s="12">
        <v>5000</v>
      </c>
      <c r="G71" s="12"/>
      <c r="H71" s="12"/>
      <c r="I71" s="12"/>
      <c r="J71" s="12"/>
      <c r="K71" s="12"/>
      <c r="L71" s="12"/>
      <c r="M71" s="12"/>
      <c r="N71" s="59">
        <f t="shared" si="2"/>
        <v>5000</v>
      </c>
    </row>
    <row r="72" spans="1:14" x14ac:dyDescent="0.25">
      <c r="A72" s="11" t="s">
        <v>69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59">
        <f t="shared" si="2"/>
        <v>0</v>
      </c>
    </row>
    <row r="73" spans="1:14" x14ac:dyDescent="0.25">
      <c r="A73" s="11" t="s">
        <v>70</v>
      </c>
      <c r="B73" s="12"/>
      <c r="C73" s="12"/>
      <c r="D73" s="12"/>
      <c r="E73" s="12"/>
      <c r="F73" s="12">
        <v>4000</v>
      </c>
      <c r="G73" s="12">
        <v>0</v>
      </c>
      <c r="H73" s="12"/>
      <c r="I73" s="12"/>
      <c r="J73" s="12"/>
      <c r="K73" s="12"/>
      <c r="L73" s="12"/>
      <c r="M73" s="12"/>
      <c r="N73" s="59">
        <f t="shared" si="2"/>
        <v>4000</v>
      </c>
    </row>
    <row r="74" spans="1:14" x14ac:dyDescent="0.25">
      <c r="A74" s="11" t="s">
        <v>71</v>
      </c>
      <c r="B74" s="12">
        <v>8000</v>
      </c>
      <c r="C74" s="12">
        <v>8000</v>
      </c>
      <c r="D74" s="12">
        <v>8000</v>
      </c>
      <c r="E74" s="12">
        <v>8000</v>
      </c>
      <c r="F74" s="12">
        <v>8000</v>
      </c>
      <c r="G74" s="12">
        <v>15000</v>
      </c>
      <c r="H74" s="12">
        <v>15000</v>
      </c>
      <c r="I74" s="12">
        <v>8000</v>
      </c>
      <c r="J74" s="12">
        <v>8000</v>
      </c>
      <c r="K74" s="12">
        <v>8000</v>
      </c>
      <c r="L74" s="12">
        <v>8000</v>
      </c>
      <c r="M74" s="12">
        <v>8000</v>
      </c>
      <c r="N74" s="59">
        <f t="shared" si="2"/>
        <v>110000</v>
      </c>
    </row>
    <row r="75" spans="1:14" x14ac:dyDescent="0.25">
      <c r="A75" s="11" t="s">
        <v>72</v>
      </c>
      <c r="B75" s="12">
        <v>14000</v>
      </c>
      <c r="C75" s="12">
        <v>14000</v>
      </c>
      <c r="D75" s="12">
        <v>14000</v>
      </c>
      <c r="E75" s="12">
        <v>14000</v>
      </c>
      <c r="F75" s="12">
        <v>14000</v>
      </c>
      <c r="G75" s="12">
        <v>14000</v>
      </c>
      <c r="H75" s="12">
        <v>14000</v>
      </c>
      <c r="I75" s="12">
        <v>14000</v>
      </c>
      <c r="J75" s="12">
        <v>14000</v>
      </c>
      <c r="K75" s="12">
        <v>14000</v>
      </c>
      <c r="L75" s="12">
        <v>14000</v>
      </c>
      <c r="M75" s="12">
        <v>14000</v>
      </c>
      <c r="N75" s="59">
        <f t="shared" si="2"/>
        <v>168000</v>
      </c>
    </row>
    <row r="76" spans="1:14" x14ac:dyDescent="0.25">
      <c r="A76" s="11" t="s">
        <v>135</v>
      </c>
      <c r="B76" s="12"/>
      <c r="C76" s="12"/>
      <c r="D76" s="12">
        <v>15000</v>
      </c>
      <c r="E76" s="12"/>
      <c r="F76" s="12"/>
      <c r="G76" s="12"/>
      <c r="H76" s="12"/>
      <c r="I76" s="12"/>
      <c r="J76" s="12">
        <v>15000</v>
      </c>
      <c r="K76" s="12"/>
      <c r="L76" s="12"/>
      <c r="M76" s="12"/>
      <c r="N76" s="59">
        <f t="shared" si="2"/>
        <v>30000</v>
      </c>
    </row>
    <row r="77" spans="1:14" x14ac:dyDescent="0.25">
      <c r="A77" s="11" t="s">
        <v>73</v>
      </c>
      <c r="B77" s="12">
        <v>2000</v>
      </c>
      <c r="C77" s="12">
        <v>2000</v>
      </c>
      <c r="D77" s="12">
        <v>2000</v>
      </c>
      <c r="E77" s="12">
        <v>2000</v>
      </c>
      <c r="F77" s="12">
        <v>2000</v>
      </c>
      <c r="G77" s="12">
        <v>2000</v>
      </c>
      <c r="H77" s="12">
        <v>2000</v>
      </c>
      <c r="I77" s="12">
        <v>2000</v>
      </c>
      <c r="J77" s="12">
        <v>2000</v>
      </c>
      <c r="K77" s="12">
        <v>2000</v>
      </c>
      <c r="L77" s="12">
        <v>2000</v>
      </c>
      <c r="M77" s="12">
        <v>2000</v>
      </c>
      <c r="N77" s="59">
        <f t="shared" si="2"/>
        <v>24000</v>
      </c>
    </row>
    <row r="78" spans="1:14" x14ac:dyDescent="0.25">
      <c r="A78" s="11" t="s">
        <v>137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59">
        <f t="shared" si="2"/>
        <v>0</v>
      </c>
    </row>
    <row r="79" spans="1:14" x14ac:dyDescent="0.25">
      <c r="A79" s="11" t="s">
        <v>74</v>
      </c>
      <c r="B79" s="12">
        <v>1000</v>
      </c>
      <c r="C79" s="12"/>
      <c r="D79" s="12"/>
      <c r="E79" s="12"/>
      <c r="F79" s="12"/>
      <c r="G79" s="12"/>
      <c r="H79" s="12"/>
      <c r="I79" s="12"/>
      <c r="J79" s="12"/>
      <c r="K79" s="12"/>
      <c r="L79" s="12">
        <v>500</v>
      </c>
      <c r="M79" s="12"/>
      <c r="N79" s="59">
        <f t="shared" si="2"/>
        <v>1500</v>
      </c>
    </row>
    <row r="80" spans="1:14" x14ac:dyDescent="0.25">
      <c r="A80" s="11" t="s">
        <v>136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59">
        <f t="shared" si="2"/>
        <v>0</v>
      </c>
    </row>
    <row r="81" spans="1:14" x14ac:dyDescent="0.25">
      <c r="A81" s="11" t="s">
        <v>75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>
        <v>150000</v>
      </c>
      <c r="M81" s="12"/>
      <c r="N81" s="59">
        <f t="shared" si="2"/>
        <v>150000</v>
      </c>
    </row>
    <row r="82" spans="1:14" x14ac:dyDescent="0.25">
      <c r="A82" s="11" t="s">
        <v>76</v>
      </c>
      <c r="B82" s="12">
        <v>2500</v>
      </c>
      <c r="C82" s="12">
        <v>2500</v>
      </c>
      <c r="D82" s="12">
        <v>2500</v>
      </c>
      <c r="E82" s="12">
        <v>2500</v>
      </c>
      <c r="F82" s="12">
        <v>2500</v>
      </c>
      <c r="G82" s="12">
        <v>2500</v>
      </c>
      <c r="H82" s="12">
        <v>2500</v>
      </c>
      <c r="I82" s="12">
        <v>2500</v>
      </c>
      <c r="J82" s="12">
        <v>2500</v>
      </c>
      <c r="K82" s="12">
        <v>2500</v>
      </c>
      <c r="L82" s="12">
        <v>2500</v>
      </c>
      <c r="M82" s="12">
        <v>2500</v>
      </c>
      <c r="N82" s="59">
        <f t="shared" si="2"/>
        <v>30000</v>
      </c>
    </row>
    <row r="83" spans="1:14" x14ac:dyDescent="0.25">
      <c r="A83" s="11" t="s">
        <v>77</v>
      </c>
      <c r="B83" s="12">
        <v>3750</v>
      </c>
      <c r="C83" s="12">
        <v>3750</v>
      </c>
      <c r="D83" s="12">
        <v>3750</v>
      </c>
      <c r="E83" s="12">
        <v>3750</v>
      </c>
      <c r="F83" s="12">
        <v>3750</v>
      </c>
      <c r="G83" s="12">
        <v>7100</v>
      </c>
      <c r="H83" s="12">
        <v>7100</v>
      </c>
      <c r="I83" s="12">
        <v>7100</v>
      </c>
      <c r="J83" s="12">
        <v>3750</v>
      </c>
      <c r="K83" s="12">
        <v>3750</v>
      </c>
      <c r="L83" s="12">
        <v>3700</v>
      </c>
      <c r="M83" s="12">
        <v>3750</v>
      </c>
      <c r="N83" s="59">
        <f t="shared" si="2"/>
        <v>55000</v>
      </c>
    </row>
    <row r="84" spans="1:14" x14ac:dyDescent="0.25">
      <c r="A84" s="11" t="s">
        <v>78</v>
      </c>
      <c r="B84" s="12">
        <v>2000</v>
      </c>
      <c r="C84" s="12">
        <v>2000</v>
      </c>
      <c r="D84" s="12">
        <v>2000</v>
      </c>
      <c r="E84" s="12">
        <v>2000</v>
      </c>
      <c r="F84" s="12">
        <v>2000</v>
      </c>
      <c r="G84" s="12">
        <v>2000</v>
      </c>
      <c r="H84" s="12">
        <v>2500</v>
      </c>
      <c r="I84" s="12">
        <v>2500</v>
      </c>
      <c r="J84" s="12">
        <v>2000</v>
      </c>
      <c r="K84" s="12">
        <v>2000</v>
      </c>
      <c r="L84" s="12">
        <v>2000</v>
      </c>
      <c r="M84" s="12">
        <v>2000</v>
      </c>
      <c r="N84" s="59">
        <f t="shared" si="2"/>
        <v>25000</v>
      </c>
    </row>
    <row r="85" spans="1:14" s="3" customFormat="1" x14ac:dyDescent="0.25">
      <c r="A85" s="11" t="s">
        <v>79</v>
      </c>
      <c r="B85" s="12">
        <v>4000</v>
      </c>
      <c r="C85" s="12">
        <v>4000</v>
      </c>
      <c r="D85" s="12">
        <v>4000</v>
      </c>
      <c r="E85" s="12">
        <v>4000</v>
      </c>
      <c r="F85" s="12">
        <v>4000</v>
      </c>
      <c r="G85" s="12">
        <v>4000</v>
      </c>
      <c r="H85" s="12">
        <v>4000</v>
      </c>
      <c r="I85" s="12">
        <v>4000</v>
      </c>
      <c r="J85" s="12">
        <v>4000</v>
      </c>
      <c r="K85" s="12">
        <v>4000</v>
      </c>
      <c r="L85" s="12">
        <v>4000</v>
      </c>
      <c r="M85" s="12">
        <v>4000</v>
      </c>
      <c r="N85" s="59">
        <f t="shared" si="2"/>
        <v>48000</v>
      </c>
    </row>
    <row r="86" spans="1:14" ht="15.75" thickBot="1" x14ac:dyDescent="0.3">
      <c r="A86" s="11" t="s">
        <v>80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59">
        <f t="shared" si="2"/>
        <v>0</v>
      </c>
    </row>
    <row r="87" spans="1:14" ht="15.75" thickBot="1" x14ac:dyDescent="0.3">
      <c r="A87" s="15" t="s">
        <v>81</v>
      </c>
      <c r="B87" s="19">
        <f t="shared" ref="B87:N87" si="5">SUM(B29:B86)</f>
        <v>943050</v>
      </c>
      <c r="C87" s="20">
        <f t="shared" si="5"/>
        <v>919350</v>
      </c>
      <c r="D87" s="20">
        <f t="shared" si="5"/>
        <v>958350</v>
      </c>
      <c r="E87" s="20">
        <f t="shared" si="5"/>
        <v>872850</v>
      </c>
      <c r="F87" s="20">
        <f t="shared" si="5"/>
        <v>903850</v>
      </c>
      <c r="G87" s="20">
        <f t="shared" si="5"/>
        <v>873195</v>
      </c>
      <c r="H87" s="20">
        <f t="shared" si="5"/>
        <v>833695</v>
      </c>
      <c r="I87" s="20">
        <f t="shared" si="5"/>
        <v>1048125</v>
      </c>
      <c r="J87" s="20">
        <f t="shared" si="5"/>
        <v>973350</v>
      </c>
      <c r="K87" s="20">
        <f t="shared" si="5"/>
        <v>927350</v>
      </c>
      <c r="L87" s="20">
        <f t="shared" si="5"/>
        <v>1127800</v>
      </c>
      <c r="M87" s="22">
        <f t="shared" si="5"/>
        <v>894350</v>
      </c>
      <c r="N87" s="17">
        <f t="shared" si="5"/>
        <v>11275315</v>
      </c>
    </row>
    <row r="88" spans="1:14" ht="15.75" thickBot="1" x14ac:dyDescent="0.3">
      <c r="A88" s="55" t="s">
        <v>82</v>
      </c>
      <c r="B88" s="56">
        <v>20000</v>
      </c>
      <c r="C88" s="56">
        <v>20000</v>
      </c>
      <c r="D88" s="56">
        <v>20000</v>
      </c>
      <c r="E88" s="56">
        <v>20000</v>
      </c>
      <c r="F88" s="56">
        <v>20000</v>
      </c>
      <c r="G88" s="56">
        <v>20000</v>
      </c>
      <c r="H88" s="56">
        <v>20000</v>
      </c>
      <c r="I88" s="56">
        <v>20000</v>
      </c>
      <c r="J88" s="56">
        <v>20000</v>
      </c>
      <c r="K88" s="56">
        <v>20000</v>
      </c>
      <c r="L88" s="56">
        <v>20000</v>
      </c>
      <c r="M88" s="56">
        <v>20000</v>
      </c>
      <c r="N88" s="57">
        <f>SUM(B88:M88)</f>
        <v>240000</v>
      </c>
    </row>
    <row r="89" spans="1:14" ht="15.75" thickBot="1" x14ac:dyDescent="0.3">
      <c r="A89" s="15" t="s">
        <v>83</v>
      </c>
      <c r="B89" s="19">
        <f t="shared" ref="B89:N89" si="6">B27-B87-B88</f>
        <v>-510350</v>
      </c>
      <c r="C89" s="20">
        <f t="shared" si="6"/>
        <v>-261650</v>
      </c>
      <c r="D89" s="20">
        <f t="shared" si="6"/>
        <v>-602150</v>
      </c>
      <c r="E89" s="20">
        <f t="shared" si="6"/>
        <v>-277150</v>
      </c>
      <c r="F89" s="20">
        <f t="shared" si="6"/>
        <v>117850</v>
      </c>
      <c r="G89" s="20">
        <f t="shared" si="6"/>
        <v>508505</v>
      </c>
      <c r="H89" s="20">
        <f t="shared" si="6"/>
        <v>-453995</v>
      </c>
      <c r="I89" s="20">
        <f t="shared" si="6"/>
        <v>295575</v>
      </c>
      <c r="J89" s="20">
        <f t="shared" si="6"/>
        <v>-311650</v>
      </c>
      <c r="K89" s="20">
        <f t="shared" si="6"/>
        <v>-309150</v>
      </c>
      <c r="L89" s="20">
        <f t="shared" si="6"/>
        <v>151400</v>
      </c>
      <c r="M89" s="22">
        <f t="shared" si="6"/>
        <v>1280850</v>
      </c>
      <c r="N89" s="17">
        <f t="shared" si="6"/>
        <v>-383915</v>
      </c>
    </row>
    <row r="91" spans="1:14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3" customFormat="1" x14ac:dyDescent="0.25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2:14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</sheetData>
  <phoneticPr fontId="4" type="noConversion"/>
  <pageMargins left="0.23622047244094491" right="0.23622047244094491" top="0.74803149606299213" bottom="0.74803149606299213" header="0.31496062992125984" footer="0.31496062992125984"/>
  <pageSetup paperSize="9" scale="6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4A79-1A2B-427D-9C13-B892D5F9108D}">
  <dimension ref="A1:F15"/>
  <sheetViews>
    <sheetView workbookViewId="0"/>
  </sheetViews>
  <sheetFormatPr baseColWidth="10" defaultRowHeight="15" x14ac:dyDescent="0.25"/>
  <cols>
    <col min="1" max="1" width="2.85546875" customWidth="1"/>
    <col min="2" max="2" width="27.7109375" bestFit="1" customWidth="1"/>
    <col min="3" max="3" width="11.85546875" bestFit="1" customWidth="1"/>
    <col min="4" max="4" width="9.5703125" bestFit="1" customWidth="1"/>
    <col min="6" max="6" width="7.28515625" bestFit="1" customWidth="1"/>
  </cols>
  <sheetData>
    <row r="1" spans="1:6" x14ac:dyDescent="0.25">
      <c r="A1" s="40" t="s">
        <v>85</v>
      </c>
      <c r="B1" s="41"/>
      <c r="C1" s="63">
        <v>2023</v>
      </c>
      <c r="D1" s="64"/>
    </row>
    <row r="2" spans="1:6" x14ac:dyDescent="0.25">
      <c r="A2" s="42"/>
      <c r="B2" s="38"/>
      <c r="C2" s="23" t="s">
        <v>86</v>
      </c>
      <c r="D2" s="43" t="s">
        <v>87</v>
      </c>
      <c r="F2" t="s">
        <v>88</v>
      </c>
    </row>
    <row r="3" spans="1:6" x14ac:dyDescent="0.25">
      <c r="A3" s="42">
        <v>1</v>
      </c>
      <c r="B3" s="38" t="s">
        <v>89</v>
      </c>
      <c r="C3" s="39">
        <v>2800</v>
      </c>
      <c r="D3" s="44">
        <f>C3*12</f>
        <v>33600</v>
      </c>
      <c r="F3">
        <v>300</v>
      </c>
    </row>
    <row r="4" spans="1:6" x14ac:dyDescent="0.25">
      <c r="A4" s="42">
        <v>2</v>
      </c>
      <c r="B4" s="38" t="s">
        <v>90</v>
      </c>
      <c r="C4" s="39">
        <v>6000</v>
      </c>
      <c r="D4" s="44">
        <f t="shared" ref="D4:D14" si="0">C4*12</f>
        <v>72000</v>
      </c>
      <c r="F4">
        <v>1000</v>
      </c>
    </row>
    <row r="5" spans="1:6" x14ac:dyDescent="0.25">
      <c r="A5" s="42">
        <v>3</v>
      </c>
      <c r="B5" s="38" t="s">
        <v>91</v>
      </c>
      <c r="C5" s="39">
        <v>3500</v>
      </c>
      <c r="D5" s="44">
        <f t="shared" si="0"/>
        <v>42000</v>
      </c>
      <c r="F5">
        <v>500</v>
      </c>
    </row>
    <row r="6" spans="1:6" x14ac:dyDescent="0.25">
      <c r="A6" s="42">
        <v>4</v>
      </c>
      <c r="B6" s="38" t="s">
        <v>92</v>
      </c>
      <c r="C6" s="39">
        <v>4700</v>
      </c>
      <c r="D6" s="44">
        <f t="shared" si="0"/>
        <v>56400</v>
      </c>
    </row>
    <row r="7" spans="1:6" x14ac:dyDescent="0.25">
      <c r="A7" s="42">
        <v>5</v>
      </c>
      <c r="B7" s="38" t="s">
        <v>93</v>
      </c>
      <c r="C7" s="39">
        <v>7500</v>
      </c>
      <c r="D7" s="44">
        <f t="shared" si="0"/>
        <v>90000</v>
      </c>
    </row>
    <row r="8" spans="1:6" x14ac:dyDescent="0.25">
      <c r="A8" s="42">
        <v>6</v>
      </c>
      <c r="B8" s="38" t="s">
        <v>94</v>
      </c>
      <c r="C8" s="39">
        <v>4770</v>
      </c>
      <c r="D8" s="44">
        <f t="shared" si="0"/>
        <v>57240</v>
      </c>
      <c r="F8">
        <v>270</v>
      </c>
    </row>
    <row r="9" spans="1:6" x14ac:dyDescent="0.25">
      <c r="A9" s="42">
        <v>7</v>
      </c>
      <c r="B9" s="38" t="s">
        <v>95</v>
      </c>
      <c r="C9" s="39">
        <v>6000</v>
      </c>
      <c r="D9" s="44">
        <f t="shared" si="0"/>
        <v>72000</v>
      </c>
    </row>
    <row r="10" spans="1:6" x14ac:dyDescent="0.25">
      <c r="A10" s="42">
        <v>8</v>
      </c>
      <c r="B10" s="38" t="s">
        <v>96</v>
      </c>
      <c r="C10" s="39">
        <v>8000</v>
      </c>
      <c r="D10" s="44">
        <f t="shared" si="0"/>
        <v>96000</v>
      </c>
    </row>
    <row r="11" spans="1:6" x14ac:dyDescent="0.25">
      <c r="A11" s="42">
        <v>9</v>
      </c>
      <c r="B11" s="38" t="s">
        <v>97</v>
      </c>
      <c r="C11" s="39">
        <v>0</v>
      </c>
      <c r="D11" s="44">
        <f t="shared" si="0"/>
        <v>0</v>
      </c>
    </row>
    <row r="12" spans="1:6" x14ac:dyDescent="0.25">
      <c r="A12" s="32"/>
      <c r="B12" s="23" t="s">
        <v>98</v>
      </c>
      <c r="C12" s="39">
        <v>0</v>
      </c>
      <c r="D12" s="44">
        <f t="shared" si="0"/>
        <v>0</v>
      </c>
    </row>
    <row r="13" spans="1:6" x14ac:dyDescent="0.25">
      <c r="A13" s="32"/>
      <c r="B13" s="23" t="s">
        <v>99</v>
      </c>
      <c r="C13" s="39">
        <v>0</v>
      </c>
      <c r="D13" s="44">
        <f t="shared" si="0"/>
        <v>0</v>
      </c>
    </row>
    <row r="14" spans="1:6" ht="15.75" thickBot="1" x14ac:dyDescent="0.3">
      <c r="A14" s="45"/>
      <c r="B14" s="26" t="s">
        <v>100</v>
      </c>
      <c r="C14" s="46">
        <v>0</v>
      </c>
      <c r="D14" s="47">
        <f t="shared" si="0"/>
        <v>0</v>
      </c>
    </row>
    <row r="15" spans="1:6" ht="15.75" thickBot="1" x14ac:dyDescent="0.3">
      <c r="A15" s="48"/>
      <c r="B15" s="49"/>
      <c r="C15" s="50">
        <f>SUM(C3:C14)</f>
        <v>43270</v>
      </c>
      <c r="D15" s="51">
        <f>SUM(D3:D14)</f>
        <v>519240</v>
      </c>
      <c r="F15">
        <f>SUM(F3:F14)</f>
        <v>2070</v>
      </c>
    </row>
  </sheetData>
  <mergeCells count="1"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62CF-9B7D-449A-9E7B-824DA2FE8A07}">
  <dimension ref="A1:H28"/>
  <sheetViews>
    <sheetView workbookViewId="0">
      <selection activeCell="A21" sqref="A21"/>
    </sheetView>
  </sheetViews>
  <sheetFormatPr baseColWidth="10" defaultRowHeight="15" x14ac:dyDescent="0.25"/>
  <sheetData>
    <row r="1" spans="1:8" x14ac:dyDescent="0.25">
      <c r="A1" s="29" t="s">
        <v>101</v>
      </c>
      <c r="B1" s="30" t="s">
        <v>102</v>
      </c>
      <c r="C1" s="30" t="s">
        <v>103</v>
      </c>
      <c r="D1" s="31" t="s">
        <v>104</v>
      </c>
      <c r="G1" t="s">
        <v>105</v>
      </c>
      <c r="H1" t="s">
        <v>106</v>
      </c>
    </row>
    <row r="2" spans="1:8" x14ac:dyDescent="0.25">
      <c r="A2" s="32" t="s">
        <v>107</v>
      </c>
      <c r="B2" s="24">
        <v>21</v>
      </c>
      <c r="C2" s="25">
        <v>12000</v>
      </c>
      <c r="D2" s="33">
        <v>14</v>
      </c>
    </row>
    <row r="3" spans="1:8" x14ac:dyDescent="0.25">
      <c r="A3" s="32" t="s">
        <v>108</v>
      </c>
      <c r="B3" s="24">
        <v>30</v>
      </c>
      <c r="C3" s="25">
        <v>0</v>
      </c>
      <c r="D3" s="33">
        <v>9</v>
      </c>
    </row>
    <row r="4" spans="1:8" x14ac:dyDescent="0.25">
      <c r="A4" s="32" t="s">
        <v>109</v>
      </c>
      <c r="B4" s="24">
        <v>20</v>
      </c>
      <c r="C4" s="25">
        <v>12000</v>
      </c>
      <c r="D4" s="33">
        <v>14</v>
      </c>
    </row>
    <row r="5" spans="1:8" x14ac:dyDescent="0.25">
      <c r="A5" s="32" t="s">
        <v>110</v>
      </c>
      <c r="B5" s="24">
        <v>16</v>
      </c>
      <c r="C5" s="25">
        <v>45000</v>
      </c>
      <c r="D5" s="33">
        <v>10</v>
      </c>
    </row>
    <row r="6" spans="1:8" x14ac:dyDescent="0.25">
      <c r="A6" s="32" t="s">
        <v>111</v>
      </c>
      <c r="B6" s="24">
        <v>22</v>
      </c>
      <c r="C6" s="25">
        <v>20000</v>
      </c>
      <c r="D6" s="33">
        <v>12</v>
      </c>
    </row>
    <row r="7" spans="1:8" x14ac:dyDescent="0.25">
      <c r="A7" s="32" t="s">
        <v>112</v>
      </c>
      <c r="B7" s="24">
        <v>20</v>
      </c>
      <c r="C7" s="25">
        <v>20000</v>
      </c>
      <c r="D7" s="33">
        <v>12</v>
      </c>
    </row>
    <row r="8" spans="1:8" x14ac:dyDescent="0.25">
      <c r="A8" s="32" t="s">
        <v>113</v>
      </c>
      <c r="B8" s="24">
        <v>24</v>
      </c>
      <c r="C8" s="25">
        <v>10000</v>
      </c>
      <c r="D8" s="33">
        <v>12</v>
      </c>
    </row>
    <row r="9" spans="1:8" x14ac:dyDescent="0.25">
      <c r="A9" s="32" t="s">
        <v>114</v>
      </c>
      <c r="B9" s="24">
        <v>21</v>
      </c>
      <c r="C9" s="25">
        <v>20000</v>
      </c>
      <c r="D9" s="33">
        <v>13</v>
      </c>
    </row>
    <row r="10" spans="1:8" x14ac:dyDescent="0.25">
      <c r="A10" s="32" t="s">
        <v>115</v>
      </c>
      <c r="B10" s="24">
        <v>20</v>
      </c>
      <c r="C10" s="25">
        <v>25000</v>
      </c>
      <c r="D10" s="33">
        <v>10</v>
      </c>
    </row>
    <row r="11" spans="1:8" x14ac:dyDescent="0.25">
      <c r="A11" s="32" t="s">
        <v>116</v>
      </c>
      <c r="B11" s="24">
        <v>19</v>
      </c>
      <c r="C11" s="25">
        <v>35000</v>
      </c>
      <c r="D11" s="33">
        <v>10</v>
      </c>
    </row>
    <row r="12" spans="1:8" x14ac:dyDescent="0.25">
      <c r="A12" s="32" t="s">
        <v>117</v>
      </c>
      <c r="B12" s="24">
        <v>20</v>
      </c>
      <c r="C12" s="25">
        <v>18000</v>
      </c>
      <c r="D12" s="33">
        <v>12</v>
      </c>
    </row>
    <row r="13" spans="1:8" x14ac:dyDescent="0.25">
      <c r="A13" s="32" t="s">
        <v>118</v>
      </c>
      <c r="B13" s="24">
        <v>24</v>
      </c>
      <c r="C13" s="25">
        <v>10000</v>
      </c>
      <c r="D13" s="33">
        <v>7</v>
      </c>
    </row>
    <row r="14" spans="1:8" x14ac:dyDescent="0.25">
      <c r="A14" s="32" t="s">
        <v>119</v>
      </c>
      <c r="B14" s="24">
        <v>20</v>
      </c>
      <c r="C14" s="25">
        <v>35000</v>
      </c>
      <c r="D14" s="33">
        <v>16</v>
      </c>
    </row>
    <row r="15" spans="1:8" x14ac:dyDescent="0.25">
      <c r="A15" s="32" t="s">
        <v>120</v>
      </c>
      <c r="B15" s="24">
        <v>23</v>
      </c>
      <c r="C15" s="25">
        <v>20000</v>
      </c>
      <c r="D15" s="33">
        <v>11</v>
      </c>
    </row>
    <row r="16" spans="1:8" x14ac:dyDescent="0.25">
      <c r="A16" s="32" t="s">
        <v>121</v>
      </c>
      <c r="B16" s="24">
        <v>22</v>
      </c>
      <c r="C16" s="25">
        <v>15000</v>
      </c>
      <c r="D16" s="33">
        <v>8</v>
      </c>
    </row>
    <row r="17" spans="1:4" x14ac:dyDescent="0.25">
      <c r="A17" s="32" t="s">
        <v>122</v>
      </c>
      <c r="B17" s="24">
        <v>29</v>
      </c>
      <c r="C17" s="25">
        <v>5000</v>
      </c>
      <c r="D17" s="33">
        <v>12</v>
      </c>
    </row>
    <row r="18" spans="1:4" x14ac:dyDescent="0.25">
      <c r="A18" s="32" t="s">
        <v>123</v>
      </c>
      <c r="B18" s="24">
        <v>24</v>
      </c>
      <c r="C18" s="25">
        <v>20000</v>
      </c>
      <c r="D18" s="33">
        <v>8</v>
      </c>
    </row>
    <row r="19" spans="1:4" x14ac:dyDescent="0.25">
      <c r="A19" s="32" t="s">
        <v>124</v>
      </c>
      <c r="B19" s="24">
        <v>17</v>
      </c>
      <c r="C19" s="25">
        <v>80000</v>
      </c>
      <c r="D19" s="33">
        <v>5</v>
      </c>
    </row>
    <row r="20" spans="1:4" x14ac:dyDescent="0.25">
      <c r="A20" s="45"/>
      <c r="B20" s="52"/>
      <c r="C20" s="53"/>
      <c r="D20" s="54"/>
    </row>
    <row r="21" spans="1:4" x14ac:dyDescent="0.25">
      <c r="A21" s="45" t="s">
        <v>130</v>
      </c>
      <c r="B21" s="52"/>
      <c r="C21" s="53">
        <v>60000</v>
      </c>
      <c r="D21" s="54"/>
    </row>
    <row r="22" spans="1:4" ht="15.75" thickBot="1" x14ac:dyDescent="0.3">
      <c r="A22" s="34" t="s">
        <v>125</v>
      </c>
      <c r="B22" s="35"/>
      <c r="C22" s="36">
        <f>SUM(C2:C21)</f>
        <v>462000</v>
      </c>
      <c r="D22" s="37">
        <f>SUM(D2:D19)</f>
        <v>195</v>
      </c>
    </row>
    <row r="23" spans="1:4" x14ac:dyDescent="0.25">
      <c r="B23" s="27"/>
      <c r="C23" s="28"/>
      <c r="D23" s="27"/>
    </row>
    <row r="24" spans="1:4" x14ac:dyDescent="0.25">
      <c r="A24" t="s">
        <v>126</v>
      </c>
      <c r="B24" s="27"/>
      <c r="C24" s="28"/>
      <c r="D24" s="27"/>
    </row>
    <row r="25" spans="1:4" x14ac:dyDescent="0.25">
      <c r="A25" t="s">
        <v>127</v>
      </c>
      <c r="B25" s="27">
        <v>20</v>
      </c>
      <c r="C25" s="28"/>
      <c r="D25" s="27">
        <v>4</v>
      </c>
    </row>
    <row r="26" spans="1:4" x14ac:dyDescent="0.25">
      <c r="A26" t="s">
        <v>128</v>
      </c>
      <c r="B26" s="27">
        <v>12</v>
      </c>
      <c r="C26" s="28"/>
      <c r="D26" s="27">
        <v>4</v>
      </c>
    </row>
    <row r="27" spans="1:4" x14ac:dyDescent="0.25">
      <c r="A27" t="s">
        <v>129</v>
      </c>
      <c r="B27" s="27">
        <v>17</v>
      </c>
      <c r="C27" s="28"/>
      <c r="D27" s="27">
        <v>4</v>
      </c>
    </row>
    <row r="28" spans="1:4" x14ac:dyDescent="0.25">
      <c r="A28" t="s">
        <v>125</v>
      </c>
      <c r="B28" s="27"/>
      <c r="C28" s="28">
        <f>SUM(C22)</f>
        <v>462000</v>
      </c>
      <c r="D28" s="27">
        <f>SUM(D22:D27)</f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Husleieinntekter</vt:lpstr>
      <vt:lpstr>Rideskolehester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Stig Knutsen</dc:creator>
  <cp:lastModifiedBy>Nils Ivar Gundersen</cp:lastModifiedBy>
  <cp:lastPrinted>2024-01-29T11:18:33Z</cp:lastPrinted>
  <dcterms:created xsi:type="dcterms:W3CDTF">2022-12-21T07:05:51Z</dcterms:created>
  <dcterms:modified xsi:type="dcterms:W3CDTF">2024-03-06T13:54:10Z</dcterms:modified>
</cp:coreProperties>
</file>