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martevik_edvardsen_idrettsforbundet_no/Documents/Skrivebord/Årsmøte 2024/"/>
    </mc:Choice>
  </mc:AlternateContent>
  <xr:revisionPtr revIDLastSave="0" documentId="8_{7E63CB5D-E786-4CB0-A1C9-6A1F1491DDEC}" xr6:coauthVersionLast="47" xr6:coauthVersionMax="47" xr10:uidLastSave="{00000000-0000-0000-0000-000000000000}"/>
  <workbookProtection workbookAlgorithmName="SHA-512" workbookHashValue="yNgrxJunTzaXFvTzMvAC+lTAFnZfWz+g6PNks98Qr+kivqKnpdIO81GIZ1Mv1fcfj1Bc5VXes/3P6kJBF4CBvQ==" workbookSaltValue="yOwEBELAAnDPiSC7lYMtsw==" workbookSpinCount="100000" lockStructure="1"/>
  <bookViews>
    <workbookView xWindow="-110" yWindow="-110" windowWidth="19420" windowHeight="10420" xr2:uid="{00000000-000D-0000-FFFF-FFFF00000000}"/>
  </bookViews>
  <sheets>
    <sheet name="Avd 10 styret" sheetId="3" r:id="rId1"/>
    <sheet name="Avd 20 turn" sheetId="4" r:id="rId2"/>
    <sheet name="Avd 30 håndball" sheetId="5" r:id="rId3"/>
    <sheet name="Avd 40 fotball" sheetId="6" r:id="rId4"/>
    <sheet name="Avd 50 Aerobic" sheetId="7" r:id="rId5"/>
    <sheet name="Avd 60 hallen" sheetId="8" r:id="rId6"/>
    <sheet name="Avd 70 Allidrett" sheetId="9" r:id="rId7"/>
    <sheet name="Avd 80 sykkel" sheetId="10" r:id="rId8"/>
    <sheet name="Avd 90 Dans" sheetId="11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3" l="1"/>
  <c r="D9" i="3"/>
  <c r="C73" i="6" l="1"/>
  <c r="C26" i="6"/>
  <c r="C69" i="6" s="1"/>
  <c r="F59" i="5" l="1"/>
  <c r="F13" i="11"/>
  <c r="G24" i="3"/>
  <c r="F23" i="11"/>
  <c r="F20" i="11"/>
  <c r="F8" i="11"/>
  <c r="D25" i="8"/>
  <c r="D26" i="8" s="1"/>
  <c r="E25" i="8"/>
  <c r="E26" i="8" s="1"/>
  <c r="C25" i="8"/>
  <c r="C26" i="8" s="1"/>
  <c r="E31" i="11"/>
  <c r="F42" i="10"/>
  <c r="F18" i="10"/>
  <c r="E21" i="9"/>
  <c r="E14" i="9"/>
  <c r="E22" i="9" s="1"/>
  <c r="F25" i="8"/>
  <c r="F13" i="8"/>
  <c r="F16" i="7"/>
  <c r="F24" i="7"/>
  <c r="F26" i="6"/>
  <c r="F69" i="6" s="1"/>
  <c r="F20" i="5"/>
  <c r="F48" i="4"/>
  <c r="C48" i="4"/>
  <c r="D48" i="4"/>
  <c r="E48" i="4"/>
  <c r="C19" i="4"/>
  <c r="D19" i="4"/>
  <c r="E19" i="4"/>
  <c r="F19" i="4"/>
  <c r="F49" i="4" s="1"/>
  <c r="G19" i="3"/>
  <c r="G66" i="3" s="1"/>
  <c r="D66" i="3"/>
  <c r="D71" i="3" s="1"/>
  <c r="E66" i="3"/>
  <c r="D25" i="3"/>
  <c r="F18" i="11" l="1"/>
  <c r="F31" i="11"/>
  <c r="F25" i="7"/>
  <c r="F26" i="8"/>
  <c r="F43" i="10"/>
  <c r="F32" i="11" l="1"/>
  <c r="F66" i="3"/>
  <c r="E49" i="4"/>
  <c r="E59" i="5"/>
  <c r="E69" i="6"/>
  <c r="E25" i="7"/>
  <c r="E43" i="10"/>
  <c r="E18" i="11"/>
  <c r="E32" i="11" s="1"/>
</calcChain>
</file>

<file path=xl/sharedStrings.xml><?xml version="1.0" encoding="utf-8"?>
<sst xmlns="http://schemas.openxmlformats.org/spreadsheetml/2006/main" count="704" uniqueCount="209">
  <si>
    <t>Resultatregnskap</t>
  </si>
  <si>
    <t>Romsås idrettslag</t>
  </si>
  <si>
    <t>Kontonr.</t>
  </si>
  <si>
    <t>Konto</t>
  </si>
  <si>
    <t>Budsjett</t>
  </si>
  <si>
    <t>Salgsinntekt</t>
  </si>
  <si>
    <t>3110</t>
  </si>
  <si>
    <t>Salgsinntekter, avgiftsfri</t>
  </si>
  <si>
    <t>3115</t>
  </si>
  <si>
    <t>Salgsinntekter arrangement/ kiosk</t>
  </si>
  <si>
    <t>3117</t>
  </si>
  <si>
    <t>Futsal</t>
  </si>
  <si>
    <t>3120</t>
  </si>
  <si>
    <t>Sponsorinntekter, avgiftsfri</t>
  </si>
  <si>
    <t>3180</t>
  </si>
  <si>
    <t>Rabatt og annen salgsinntektsreduksjon - Kickback</t>
  </si>
  <si>
    <t>3400</t>
  </si>
  <si>
    <t>Tilskudd</t>
  </si>
  <si>
    <t>3401</t>
  </si>
  <si>
    <t>Aktivitetsstøtte (hodestøtte)</t>
  </si>
  <si>
    <t>3402</t>
  </si>
  <si>
    <t>LAM</t>
  </si>
  <si>
    <t>3403</t>
  </si>
  <si>
    <t>Grasrotmidler - Norsk Tipping</t>
  </si>
  <si>
    <t>Annen driftsinntekt</t>
  </si>
  <si>
    <t>3600</t>
  </si>
  <si>
    <t>Leieinntekter (Bymil, hallvakter)</t>
  </si>
  <si>
    <t>3620</t>
  </si>
  <si>
    <t>Halleie</t>
  </si>
  <si>
    <t>3900</t>
  </si>
  <si>
    <t>Annen driftsrelatert inntekt</t>
  </si>
  <si>
    <t>3920</t>
  </si>
  <si>
    <t>Medlemskontingenter</t>
  </si>
  <si>
    <t>3930</t>
  </si>
  <si>
    <t>Treningsavgifter</t>
  </si>
  <si>
    <t>3940</t>
  </si>
  <si>
    <t>Egenandeler</t>
  </si>
  <si>
    <t>3950</t>
  </si>
  <si>
    <t>Dugnadsinntekter</t>
  </si>
  <si>
    <t>3960</t>
  </si>
  <si>
    <t>Bingo, loddsalg, innsamlinger o.l</t>
  </si>
  <si>
    <t>3970</t>
  </si>
  <si>
    <t>Momskompensasjon</t>
  </si>
  <si>
    <t>3980</t>
  </si>
  <si>
    <t>Interne bøter</t>
  </si>
  <si>
    <t>3990</t>
  </si>
  <si>
    <t>Andre inntekter</t>
  </si>
  <si>
    <t>3991</t>
  </si>
  <si>
    <t>Uidentifiserte inntekter</t>
  </si>
  <si>
    <t>Sum driftsinntekter</t>
  </si>
  <si>
    <t>4300</t>
  </si>
  <si>
    <t>Varekostnad, varer for videresalg</t>
  </si>
  <si>
    <t>4315</t>
  </si>
  <si>
    <t>Varekostnad, kiosk</t>
  </si>
  <si>
    <t>4500</t>
  </si>
  <si>
    <t>Fremmedytelse og underentreprise</t>
  </si>
  <si>
    <t>4510</t>
  </si>
  <si>
    <t>Tilrettelegging Spond</t>
  </si>
  <si>
    <t>Lønnskostnad</t>
  </si>
  <si>
    <t>5014</t>
  </si>
  <si>
    <t>Honorar uten AGA (inkl.feriepenger)</t>
  </si>
  <si>
    <t>5331</t>
  </si>
  <si>
    <t>Godtgjørelse til styret, uten AGA</t>
  </si>
  <si>
    <t>5400</t>
  </si>
  <si>
    <t>Arbeidsgiveravgift</t>
  </si>
  <si>
    <t>5505</t>
  </si>
  <si>
    <t>Utstyrsgodtgjørelse, dommer</t>
  </si>
  <si>
    <t>5900</t>
  </si>
  <si>
    <t>Gaver til ansatte</t>
  </si>
  <si>
    <t>5917</t>
  </si>
  <si>
    <t>Dommerhonorarer</t>
  </si>
  <si>
    <t>5990</t>
  </si>
  <si>
    <t>Andre personalkostnader</t>
  </si>
  <si>
    <t>Annen driftskostnad</t>
  </si>
  <si>
    <t>6300</t>
  </si>
  <si>
    <t>Leie lokaler</t>
  </si>
  <si>
    <t>6310</t>
  </si>
  <si>
    <t>Banekostnader</t>
  </si>
  <si>
    <t>6320</t>
  </si>
  <si>
    <t>Renovasjon, vann, avløp</t>
  </si>
  <si>
    <t>6360</t>
  </si>
  <si>
    <t>Renhold</t>
  </si>
  <si>
    <t>6390</t>
  </si>
  <si>
    <t>Annen kostnad lokaler</t>
  </si>
  <si>
    <t>6420</t>
  </si>
  <si>
    <t>Leie datasystemer</t>
  </si>
  <si>
    <t>6490</t>
  </si>
  <si>
    <t>Annen leiekostnad</t>
  </si>
  <si>
    <t>6510</t>
  </si>
  <si>
    <t>Håndverktøy</t>
  </si>
  <si>
    <t>6540</t>
  </si>
  <si>
    <t>Inventar</t>
  </si>
  <si>
    <t>6545</t>
  </si>
  <si>
    <t>Datautstyr</t>
  </si>
  <si>
    <t>6550</t>
  </si>
  <si>
    <t>Driftsmateriale</t>
  </si>
  <si>
    <t>6580</t>
  </si>
  <si>
    <t>Idrettsutstyr</t>
  </si>
  <si>
    <t>6600</t>
  </si>
  <si>
    <t>Reparasjon og vedlikehold bygninger</t>
  </si>
  <si>
    <t>6690</t>
  </si>
  <si>
    <t>Reparasjon og vedlikehold annet</t>
  </si>
  <si>
    <t>6720</t>
  </si>
  <si>
    <t>Økonomisk og juridisk bistand</t>
  </si>
  <si>
    <t>6730</t>
  </si>
  <si>
    <t>Idrettsfaglig bistand</t>
  </si>
  <si>
    <t>6770</t>
  </si>
  <si>
    <t>Medisinsk behandling, utstyr etc</t>
  </si>
  <si>
    <t>6790</t>
  </si>
  <si>
    <t>Annen fremmed tjeneste</t>
  </si>
  <si>
    <t>6800</t>
  </si>
  <si>
    <t>Kontorrekvisita</t>
  </si>
  <si>
    <t>6840</t>
  </si>
  <si>
    <t>Aviser, tidsskrifter, bøker o.l.</t>
  </si>
  <si>
    <t>6860</t>
  </si>
  <si>
    <t>Møte, kurs, oppdatering etc</t>
  </si>
  <si>
    <t>6890</t>
  </si>
  <si>
    <t>Annen kontorkostnader</t>
  </si>
  <si>
    <t>6900</t>
  </si>
  <si>
    <t>Internett</t>
  </si>
  <si>
    <t>6940</t>
  </si>
  <si>
    <t>Porto</t>
  </si>
  <si>
    <t>6990</t>
  </si>
  <si>
    <t>Andre kostnader</t>
  </si>
  <si>
    <t>7100</t>
  </si>
  <si>
    <t>Bilgodtgjørelse</t>
  </si>
  <si>
    <t>7103</t>
  </si>
  <si>
    <t>Kilometergodtgjørelse, dommer</t>
  </si>
  <si>
    <t>7140</t>
  </si>
  <si>
    <t>Reisekostnad, ikke oppgavepliktig</t>
  </si>
  <si>
    <t>7144</t>
  </si>
  <si>
    <t>Hotell/overnatting</t>
  </si>
  <si>
    <t>7145</t>
  </si>
  <si>
    <t>Andre reisekostnader</t>
  </si>
  <si>
    <t>7146</t>
  </si>
  <si>
    <t>Andre reisekostnader, dommer</t>
  </si>
  <si>
    <t>7151</t>
  </si>
  <si>
    <t>Diettkostnad, dommer</t>
  </si>
  <si>
    <t>7162</t>
  </si>
  <si>
    <t>Bevertning/mat</t>
  </si>
  <si>
    <t>7300</t>
  </si>
  <si>
    <t>Salgskostnad</t>
  </si>
  <si>
    <t>7320</t>
  </si>
  <si>
    <t>Reklame og annonser</t>
  </si>
  <si>
    <t>7390</t>
  </si>
  <si>
    <t>Annen salgskostnad</t>
  </si>
  <si>
    <t>7400</t>
  </si>
  <si>
    <t>7410</t>
  </si>
  <si>
    <t>Påmelding serier, turneringer etc</t>
  </si>
  <si>
    <t>7420</t>
  </si>
  <si>
    <t>Gaver og premier</t>
  </si>
  <si>
    <t>7430</t>
  </si>
  <si>
    <t>Sosiale kostnader</t>
  </si>
  <si>
    <t>7440</t>
  </si>
  <si>
    <t>Overgangsgebyrer</t>
  </si>
  <si>
    <t>7500</t>
  </si>
  <si>
    <t>Forsikringspremier</t>
  </si>
  <si>
    <t>7600</t>
  </si>
  <si>
    <t>Lisenser, på trenere og dommere</t>
  </si>
  <si>
    <t>7710</t>
  </si>
  <si>
    <t>Styre- og bedriftsforsamlingsmøter</t>
  </si>
  <si>
    <t>7770</t>
  </si>
  <si>
    <t>Bank og kortgebyrer</t>
  </si>
  <si>
    <t>7775</t>
  </si>
  <si>
    <t>Gebyr Buypass, Vipps o.l</t>
  </si>
  <si>
    <t>7780</t>
  </si>
  <si>
    <t>Bøter, sanksjoner</t>
  </si>
  <si>
    <t>7790</t>
  </si>
  <si>
    <t>Diverse kostnader</t>
  </si>
  <si>
    <t>Sum driftskostnader</t>
  </si>
  <si>
    <t>Driftsresultat</t>
  </si>
  <si>
    <t>Annen finansinntekt</t>
  </si>
  <si>
    <t>8050</t>
  </si>
  <si>
    <t>Annen renteinntekt</t>
  </si>
  <si>
    <t>8060</t>
  </si>
  <si>
    <t>Valutagevinst (agio)</t>
  </si>
  <si>
    <t>Netto finansposter</t>
  </si>
  <si>
    <t>Udisponert overskudd/underskudd</t>
  </si>
  <si>
    <t>2023 sammenlignet med budsjett Avdeling: Hovedlaget</t>
  </si>
  <si>
    <t>2023 sammenlignet med budsjett Avdeling: Turn</t>
  </si>
  <si>
    <t>2023 sammenlignet med budsjett Avdeling: Håndball</t>
  </si>
  <si>
    <t>2023 sammenlignet med budsjett Avdeling: Idrettshallen</t>
  </si>
  <si>
    <t>2023 sammenlignet med budsjett Avdeling: Allidrett</t>
  </si>
  <si>
    <t>2023 sammenlignet med budsjett Avdeling: Sykkel</t>
  </si>
  <si>
    <t>2023 sammenlignet med budsjett Avdeling: Dans</t>
  </si>
  <si>
    <t>Resultat</t>
  </si>
  <si>
    <t>Reaultat</t>
  </si>
  <si>
    <t>3116</t>
  </si>
  <si>
    <t>AKS</t>
  </si>
  <si>
    <t>Uidentifisert Inntekter</t>
  </si>
  <si>
    <t>6705</t>
  </si>
  <si>
    <t>Regnskapshonorar</t>
  </si>
  <si>
    <t>3400_1</t>
  </si>
  <si>
    <t>Ekstrainsats like …</t>
  </si>
  <si>
    <t>Andre kostnader  DL</t>
  </si>
  <si>
    <t>Romsås idrettslag Aerobic</t>
  </si>
  <si>
    <r>
      <t xml:space="preserve">Aktivitetsstøtte </t>
    </r>
    <r>
      <rPr>
        <sz val="9"/>
        <color rgb="FF000000"/>
        <rFont val="Calibri"/>
        <family val="2"/>
      </rPr>
      <t>(hodestøtte)</t>
    </r>
  </si>
  <si>
    <t>Grasrot</t>
  </si>
  <si>
    <t>Leieinntekter</t>
  </si>
  <si>
    <t>Lotterier, bingo etc</t>
  </si>
  <si>
    <t>Idretsutstyr</t>
  </si>
  <si>
    <t>Driftskostnader</t>
  </si>
  <si>
    <t>Vedlikehold utstyr</t>
  </si>
  <si>
    <t>Romsås idrettslag, fotball</t>
  </si>
  <si>
    <t>Resultatregnskap, fotball 2023 fortsetter</t>
  </si>
  <si>
    <t>Regnskap</t>
  </si>
  <si>
    <t>Resultatregnskap hovedstyret 2023</t>
  </si>
  <si>
    <t>Resultatregnskapet for håndball fortsetter</t>
  </si>
  <si>
    <t>Resultatregnskap Romsås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</si>
</sst>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rgb="FF000000"/>
      <name val="Calibri"/>
      <family val="2"/>
    </font>
    <font>
      <b/>
      <sz val="20"/>
      <color rgb="FF000000"/>
      <name val="Calibri"/>
      <family val="2"/>
    </font>
    <font>
      <b/>
      <sz val="13"/>
      <color rgb="FF000000"/>
      <name val="Calibri"/>
      <family val="2"/>
    </font>
    <font>
      <sz val="13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sz val="8"/>
      <name val="Calibri"/>
      <family val="2"/>
    </font>
    <font>
      <sz val="9"/>
      <color rgb="FF000000"/>
      <name val="Calibri"/>
      <family val="2"/>
    </font>
    <font>
      <b/>
      <sz val="11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 applyBorder="0"/>
    <xf numFmtId="43" fontId="5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9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49" fontId="4" fillId="0" borderId="1" xfId="0" applyNumberFormat="1" applyFont="1" applyBorder="1" applyAlignment="1">
      <alignment vertical="top"/>
    </xf>
    <xf numFmtId="0" fontId="0" fillId="0" borderId="0" xfId="0" applyAlignment="1">
      <alignment horizontal="center"/>
    </xf>
    <xf numFmtId="43" fontId="0" fillId="0" borderId="0" xfId="1" applyFont="1"/>
    <xf numFmtId="0" fontId="4" fillId="0" borderId="2" xfId="0" applyFont="1" applyBorder="1"/>
    <xf numFmtId="4" fontId="0" fillId="0" borderId="2" xfId="0" applyNumberFormat="1" applyBorder="1" applyAlignment="1">
      <alignment vertical="top"/>
    </xf>
    <xf numFmtId="49" fontId="4" fillId="0" borderId="0" xfId="0" applyNumberFormat="1" applyFont="1" applyBorder="1" applyAlignment="1">
      <alignment vertical="top"/>
    </xf>
    <xf numFmtId="0" fontId="0" fillId="0" borderId="0" xfId="0" applyBorder="1"/>
    <xf numFmtId="4" fontId="4" fillId="0" borderId="0" xfId="0" applyNumberFormat="1" applyFont="1" applyBorder="1" applyAlignment="1">
      <alignment vertical="top"/>
    </xf>
    <xf numFmtId="4" fontId="0" fillId="0" borderId="0" xfId="0" applyNumberFormat="1"/>
    <xf numFmtId="164" fontId="0" fillId="0" borderId="0" xfId="1" applyNumberFormat="1" applyFont="1"/>
    <xf numFmtId="164" fontId="0" fillId="0" borderId="0" xfId="1" applyNumberFormat="1" applyFont="1" applyAlignment="1">
      <alignment vertical="top"/>
    </xf>
    <xf numFmtId="3" fontId="0" fillId="0" borderId="0" xfId="0" applyNumberFormat="1"/>
    <xf numFmtId="164" fontId="4" fillId="0" borderId="0" xfId="1" applyNumberFormat="1" applyFont="1" applyBorder="1"/>
    <xf numFmtId="164" fontId="4" fillId="0" borderId="0" xfId="1" applyNumberFormat="1" applyFont="1" applyBorder="1" applyAlignment="1">
      <alignment vertical="top"/>
    </xf>
    <xf numFmtId="49" fontId="0" fillId="0" borderId="0" xfId="0" applyNumberFormat="1" applyBorder="1" applyAlignment="1">
      <alignment vertical="top"/>
    </xf>
    <xf numFmtId="164" fontId="0" fillId="0" borderId="2" xfId="1" applyNumberFormat="1" applyFont="1" applyBorder="1" applyAlignment="1">
      <alignment vertical="top"/>
    </xf>
    <xf numFmtId="164" fontId="4" fillId="0" borderId="2" xfId="1" applyNumberFormat="1" applyFont="1" applyBorder="1" applyAlignment="1">
      <alignment vertical="top"/>
    </xf>
    <xf numFmtId="164" fontId="0" fillId="0" borderId="2" xfId="1" applyNumberFormat="1" applyFont="1" applyBorder="1"/>
    <xf numFmtId="164" fontId="4" fillId="0" borderId="2" xfId="1" applyNumberFormat="1" applyFont="1" applyBorder="1"/>
    <xf numFmtId="164" fontId="5" fillId="0" borderId="2" xfId="1" applyNumberFormat="1" applyFont="1" applyBorder="1" applyAlignment="1">
      <alignment vertical="top"/>
    </xf>
    <xf numFmtId="164" fontId="5" fillId="0" borderId="2" xfId="1" applyNumberFormat="1" applyFont="1" applyBorder="1"/>
    <xf numFmtId="164" fontId="5" fillId="0" borderId="0" xfId="1" applyNumberFormat="1" applyFont="1" applyBorder="1" applyAlignment="1">
      <alignment vertical="top"/>
    </xf>
    <xf numFmtId="4" fontId="0" fillId="0" borderId="0" xfId="0" applyNumberFormat="1" applyBorder="1" applyAlignment="1">
      <alignment vertical="top"/>
    </xf>
    <xf numFmtId="164" fontId="5" fillId="0" borderId="0" xfId="1" applyNumberFormat="1" applyFont="1" applyBorder="1"/>
    <xf numFmtId="164" fontId="0" fillId="0" borderId="0" xfId="1" applyNumberFormat="1" applyFont="1" applyBorder="1"/>
    <xf numFmtId="164" fontId="0" fillId="0" borderId="3" xfId="1" applyNumberFormat="1" applyFont="1" applyBorder="1" applyAlignment="1">
      <alignment vertical="top"/>
    </xf>
    <xf numFmtId="164" fontId="0" fillId="0" borderId="2" xfId="1" applyNumberFormat="1" applyFont="1" applyFill="1" applyBorder="1" applyAlignment="1">
      <alignment vertical="top"/>
    </xf>
    <xf numFmtId="164" fontId="0" fillId="0" borderId="3" xfId="1" applyNumberFormat="1" applyFont="1" applyBorder="1"/>
    <xf numFmtId="0" fontId="0" fillId="0" borderId="2" xfId="0" applyBorder="1"/>
    <xf numFmtId="49" fontId="0" fillId="0" borderId="2" xfId="0" applyNumberFormat="1" applyBorder="1" applyAlignment="1">
      <alignment vertical="top"/>
    </xf>
    <xf numFmtId="0" fontId="5" fillId="0" borderId="2" xfId="0" applyFont="1" applyBorder="1" applyAlignment="1">
      <alignment vertical="top"/>
    </xf>
    <xf numFmtId="49" fontId="4" fillId="0" borderId="2" xfId="0" applyNumberFormat="1" applyFont="1" applyBorder="1" applyAlignment="1">
      <alignment vertical="top"/>
    </xf>
    <xf numFmtId="4" fontId="4" fillId="0" borderId="2" xfId="0" applyNumberFormat="1" applyFont="1" applyBorder="1" applyAlignment="1">
      <alignment vertical="top"/>
    </xf>
    <xf numFmtId="0" fontId="5" fillId="0" borderId="2" xfId="0" applyFont="1" applyBorder="1"/>
    <xf numFmtId="43" fontId="4" fillId="0" borderId="2" xfId="1" applyFont="1" applyBorder="1"/>
    <xf numFmtId="164" fontId="6" fillId="0" borderId="2" xfId="1" applyNumberFormat="1" applyFont="1" applyBorder="1" applyAlignment="1">
      <alignment vertical="top"/>
    </xf>
    <xf numFmtId="3" fontId="4" fillId="0" borderId="2" xfId="0" applyNumberFormat="1" applyFont="1" applyBorder="1"/>
    <xf numFmtId="3" fontId="0" fillId="0" borderId="2" xfId="0" applyNumberFormat="1" applyBorder="1" applyAlignment="1">
      <alignment vertical="top"/>
    </xf>
    <xf numFmtId="3" fontId="0" fillId="0" borderId="2" xfId="0" applyNumberFormat="1" applyBorder="1"/>
    <xf numFmtId="49" fontId="4" fillId="0" borderId="2" xfId="1" applyNumberFormat="1" applyFont="1" applyBorder="1" applyAlignment="1">
      <alignment horizontal="center"/>
    </xf>
    <xf numFmtId="164" fontId="0" fillId="0" borderId="2" xfId="1" applyNumberFormat="1" applyFont="1" applyFill="1" applyBorder="1"/>
    <xf numFmtId="49" fontId="11" fillId="0" borderId="2" xfId="0" applyNumberFormat="1" applyFont="1" applyBorder="1" applyAlignment="1">
      <alignment vertical="top"/>
    </xf>
    <xf numFmtId="49" fontId="11" fillId="0" borderId="0" xfId="0" applyNumberFormat="1" applyFont="1" applyAlignment="1">
      <alignment vertical="top"/>
    </xf>
    <xf numFmtId="0" fontId="11" fillId="0" borderId="0" xfId="0" applyFont="1"/>
    <xf numFmtId="0" fontId="12" fillId="0" borderId="0" xfId="0" applyFont="1"/>
    <xf numFmtId="3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0" fillId="0" borderId="0" xfId="0" applyNumberFormat="1"/>
    <xf numFmtId="49" fontId="4" fillId="0" borderId="2" xfId="1" applyNumberFormat="1" applyFont="1" applyBorder="1" applyAlignment="1">
      <alignment horizontal="center" vertical="top"/>
    </xf>
    <xf numFmtId="49" fontId="4" fillId="0" borderId="2" xfId="0" applyNumberFormat="1" applyFont="1" applyBorder="1"/>
    <xf numFmtId="164" fontId="4" fillId="0" borderId="5" xfId="1" applyNumberFormat="1" applyFont="1" applyBorder="1" applyAlignment="1">
      <alignment vertical="top"/>
    </xf>
    <xf numFmtId="49" fontId="4" fillId="0" borderId="4" xfId="0" applyNumberFormat="1" applyFont="1" applyBorder="1" applyAlignment="1">
      <alignment vertical="top"/>
    </xf>
    <xf numFmtId="164" fontId="4" fillId="0" borderId="4" xfId="1" applyNumberFormat="1" applyFont="1" applyBorder="1" applyAlignment="1">
      <alignment vertical="top"/>
    </xf>
    <xf numFmtId="164" fontId="4" fillId="0" borderId="4" xfId="1" applyNumberFormat="1" applyFont="1" applyBorder="1"/>
    <xf numFmtId="49" fontId="4" fillId="0" borderId="6" xfId="0" applyNumberFormat="1" applyFont="1" applyBorder="1" applyAlignment="1">
      <alignment vertical="top"/>
    </xf>
    <xf numFmtId="164" fontId="4" fillId="0" borderId="6" xfId="1" applyNumberFormat="1" applyFont="1" applyBorder="1" applyAlignment="1">
      <alignment vertical="top"/>
    </xf>
    <xf numFmtId="164" fontId="7" fillId="0" borderId="6" xfId="1" applyNumberFormat="1" applyFont="1" applyBorder="1" applyAlignment="1">
      <alignment vertical="top"/>
    </xf>
    <xf numFmtId="164" fontId="7" fillId="0" borderId="6" xfId="1" applyNumberFormat="1" applyFont="1" applyBorder="1"/>
    <xf numFmtId="164" fontId="4" fillId="0" borderId="6" xfId="1" applyNumberFormat="1" applyFont="1" applyBorder="1"/>
    <xf numFmtId="49" fontId="4" fillId="0" borderId="7" xfId="0" applyNumberFormat="1" applyFont="1" applyBorder="1" applyAlignment="1">
      <alignment vertical="top"/>
    </xf>
    <xf numFmtId="164" fontId="4" fillId="0" borderId="8" xfId="1" applyNumberFormat="1" applyFont="1" applyBorder="1" applyAlignment="1">
      <alignment vertical="top"/>
    </xf>
    <xf numFmtId="164" fontId="7" fillId="0" borderId="9" xfId="1" applyNumberFormat="1" applyFont="1" applyBorder="1" applyAlignment="1">
      <alignment vertical="top"/>
    </xf>
    <xf numFmtId="164" fontId="4" fillId="0" borderId="10" xfId="1" applyNumberFormat="1" applyFont="1" applyBorder="1"/>
    <xf numFmtId="164" fontId="7" fillId="0" borderId="9" xfId="1" applyNumberFormat="1" applyFont="1" applyBorder="1"/>
    <xf numFmtId="164" fontId="0" fillId="0" borderId="5" xfId="1" applyNumberFormat="1" applyFont="1" applyBorder="1"/>
    <xf numFmtId="164" fontId="10" fillId="0" borderId="4" xfId="1" applyNumberFormat="1" applyFont="1" applyBorder="1"/>
    <xf numFmtId="164" fontId="7" fillId="0" borderId="4" xfId="1" applyNumberFormat="1" applyFont="1" applyBorder="1" applyAlignment="1">
      <alignment vertical="top"/>
    </xf>
    <xf numFmtId="164" fontId="13" fillId="0" borderId="11" xfId="0" applyNumberFormat="1" applyFont="1" applyBorder="1"/>
    <xf numFmtId="3" fontId="4" fillId="0" borderId="4" xfId="0" applyNumberFormat="1" applyFont="1" applyBorder="1"/>
    <xf numFmtId="3" fontId="4" fillId="0" borderId="4" xfId="0" applyNumberFormat="1" applyFont="1" applyBorder="1" applyAlignment="1">
      <alignment vertical="top"/>
    </xf>
    <xf numFmtId="3" fontId="7" fillId="0" borderId="4" xfId="0" applyNumberFormat="1" applyFont="1" applyBorder="1"/>
    <xf numFmtId="3" fontId="10" fillId="0" borderId="4" xfId="0" applyNumberFormat="1" applyFont="1" applyBorder="1"/>
    <xf numFmtId="164" fontId="4" fillId="0" borderId="2" xfId="1" applyNumberFormat="1" applyFont="1" applyBorder="1" applyAlignment="1">
      <alignment horizontal="center"/>
    </xf>
    <xf numFmtId="164" fontId="4" fillId="0" borderId="2" xfId="1" applyNumberFormat="1" applyFont="1" applyBorder="1" applyAlignment="1">
      <alignment horizontal="center" vertical="top"/>
    </xf>
    <xf numFmtId="164" fontId="7" fillId="0" borderId="2" xfId="1" applyNumberFormat="1" applyFont="1" applyBorder="1"/>
    <xf numFmtId="49" fontId="0" fillId="0" borderId="5" xfId="0" applyNumberFormat="1" applyBorder="1" applyAlignment="1">
      <alignment vertical="top"/>
    </xf>
    <xf numFmtId="3" fontId="4" fillId="0" borderId="0" xfId="0" applyNumberFormat="1" applyFont="1" applyBorder="1"/>
    <xf numFmtId="164" fontId="7" fillId="0" borderId="2" xfId="1" applyNumberFormat="1" applyFont="1" applyBorder="1" applyAlignment="1">
      <alignment vertical="top"/>
    </xf>
    <xf numFmtId="49" fontId="0" fillId="0" borderId="12" xfId="0" applyNumberFormat="1" applyBorder="1" applyAlignment="1">
      <alignment vertical="top"/>
    </xf>
    <xf numFmtId="164" fontId="0" fillId="0" borderId="12" xfId="1" applyNumberFormat="1" applyFont="1" applyBorder="1" applyAlignment="1">
      <alignment vertical="top"/>
    </xf>
    <xf numFmtId="164" fontId="0" fillId="0" borderId="12" xfId="1" applyNumberFormat="1" applyFont="1" applyBorder="1"/>
    <xf numFmtId="164" fontId="0" fillId="0" borderId="5" xfId="1" applyNumberFormat="1" applyFont="1" applyBorder="1" applyAlignment="1">
      <alignment vertical="top"/>
    </xf>
    <xf numFmtId="164" fontId="0" fillId="0" borderId="0" xfId="1" applyNumberFormat="1" applyFont="1" applyBorder="1" applyAlignment="1">
      <alignment vertical="top"/>
    </xf>
    <xf numFmtId="49" fontId="11" fillId="0" borderId="0" xfId="0" applyNumberFormat="1" applyFont="1" applyBorder="1" applyAlignment="1">
      <alignment vertical="top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13" xfId="1" applyNumberFormat="1" applyFont="1" applyBorder="1"/>
    <xf numFmtId="3" fontId="4" fillId="0" borderId="2" xfId="0" applyNumberFormat="1" applyFont="1" applyBorder="1" applyAlignment="1">
      <alignment vertical="top"/>
    </xf>
    <xf numFmtId="0" fontId="4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2" xfId="1" applyNumberFormat="1" applyFont="1" applyBorder="1" applyAlignment="1">
      <alignment horizontal="center"/>
    </xf>
    <xf numFmtId="49" fontId="4" fillId="0" borderId="2" xfId="1" applyNumberFormat="1" applyFont="1" applyBorder="1" applyAlignment="1">
      <alignment horizontal="center" vertic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D1FBC-55C5-4403-823A-AE86BA1ED44A}">
  <dimension ref="A1:I73"/>
  <sheetViews>
    <sheetView tabSelected="1" topLeftCell="A54" workbookViewId="0">
      <selection activeCell="L68" sqref="L68"/>
    </sheetView>
  </sheetViews>
  <sheetFormatPr baseColWidth="10" defaultColWidth="8.7265625" defaultRowHeight="14.5" x14ac:dyDescent="0.35"/>
  <cols>
    <col min="1" max="1" width="5.08984375" customWidth="1"/>
    <col min="2" max="2" width="31.453125" customWidth="1"/>
    <col min="3" max="3" width="6.08984375" customWidth="1"/>
    <col min="4" max="6" width="10" bestFit="1" customWidth="1"/>
    <col min="7" max="7" width="10" style="16" bestFit="1" customWidth="1"/>
    <col min="9" max="9" width="10" bestFit="1" customWidth="1"/>
  </cols>
  <sheetData>
    <row r="1" spans="1:7" ht="27" customHeight="1" x14ac:dyDescent="0.6">
      <c r="A1" s="1" t="s">
        <v>0</v>
      </c>
    </row>
    <row r="2" spans="1:7" ht="18" customHeight="1" x14ac:dyDescent="0.4">
      <c r="A2" s="2" t="s">
        <v>1</v>
      </c>
    </row>
    <row r="3" spans="1:7" ht="18" customHeight="1" x14ac:dyDescent="0.4">
      <c r="A3" s="3" t="s">
        <v>178</v>
      </c>
    </row>
    <row r="4" spans="1:7" s="4" customFormat="1" x14ac:dyDescent="0.35">
      <c r="A4" s="10"/>
      <c r="B4" s="10"/>
      <c r="C4" s="10"/>
      <c r="D4" s="95">
        <v>2023</v>
      </c>
      <c r="E4" s="95"/>
      <c r="F4" s="53">
        <v>2022</v>
      </c>
      <c r="G4" s="53">
        <v>2024</v>
      </c>
    </row>
    <row r="5" spans="1:7" x14ac:dyDescent="0.35">
      <c r="A5" s="10" t="s">
        <v>2</v>
      </c>
      <c r="B5" s="10" t="s">
        <v>3</v>
      </c>
      <c r="C5" s="10"/>
      <c r="D5" s="53" t="s">
        <v>185</v>
      </c>
      <c r="E5" s="53" t="s">
        <v>4</v>
      </c>
      <c r="F5" s="53" t="s">
        <v>185</v>
      </c>
      <c r="G5" s="79" t="s">
        <v>4</v>
      </c>
    </row>
    <row r="6" spans="1:7" x14ac:dyDescent="0.35">
      <c r="A6" s="36" t="s">
        <v>6</v>
      </c>
      <c r="B6" s="36" t="s">
        <v>7</v>
      </c>
      <c r="C6" s="36"/>
      <c r="D6" s="22">
        <v>-2000</v>
      </c>
      <c r="E6" s="22"/>
      <c r="F6" s="22"/>
      <c r="G6" s="24"/>
    </row>
    <row r="7" spans="1:7" x14ac:dyDescent="0.35">
      <c r="A7" s="36" t="s">
        <v>8</v>
      </c>
      <c r="B7" s="36" t="s">
        <v>9</v>
      </c>
      <c r="C7" s="36"/>
      <c r="D7" s="22">
        <v>3191.54</v>
      </c>
      <c r="E7" s="22"/>
      <c r="F7" s="22"/>
      <c r="G7" s="24"/>
    </row>
    <row r="8" spans="1:7" x14ac:dyDescent="0.35">
      <c r="A8" s="36" t="s">
        <v>14</v>
      </c>
      <c r="B8" s="36" t="s">
        <v>15</v>
      </c>
      <c r="C8" s="36"/>
      <c r="D8" s="22">
        <v>233.56</v>
      </c>
      <c r="E8" s="22"/>
      <c r="F8" s="22">
        <v>37.6</v>
      </c>
      <c r="G8" s="24"/>
    </row>
    <row r="9" spans="1:7" x14ac:dyDescent="0.35">
      <c r="A9" s="36" t="s">
        <v>16</v>
      </c>
      <c r="B9" s="36" t="s">
        <v>17</v>
      </c>
      <c r="C9" s="36"/>
      <c r="D9" s="22">
        <f>440639-81480</f>
        <v>359159</v>
      </c>
      <c r="E9" s="22">
        <v>240000</v>
      </c>
      <c r="F9" s="22">
        <v>614715</v>
      </c>
      <c r="G9" s="22">
        <v>200000</v>
      </c>
    </row>
    <row r="10" spans="1:7" x14ac:dyDescent="0.35">
      <c r="A10" s="36" t="s">
        <v>192</v>
      </c>
      <c r="B10" s="36" t="s">
        <v>193</v>
      </c>
      <c r="C10" s="36"/>
      <c r="D10" s="22"/>
      <c r="E10" s="22"/>
      <c r="F10" s="22"/>
      <c r="G10" s="24">
        <v>45000</v>
      </c>
    </row>
    <row r="11" spans="1:7" x14ac:dyDescent="0.35">
      <c r="A11" s="36" t="s">
        <v>18</v>
      </c>
      <c r="B11" s="36" t="s">
        <v>19</v>
      </c>
      <c r="C11" s="36"/>
      <c r="D11" s="22">
        <v>50000</v>
      </c>
      <c r="E11" s="22">
        <v>50000</v>
      </c>
      <c r="F11" s="22">
        <v>50000</v>
      </c>
      <c r="G11" s="22">
        <v>50000</v>
      </c>
    </row>
    <row r="12" spans="1:7" x14ac:dyDescent="0.35">
      <c r="A12" s="36" t="s">
        <v>20</v>
      </c>
      <c r="B12" s="36" t="s">
        <v>21</v>
      </c>
      <c r="C12" s="36"/>
      <c r="D12" s="22">
        <v>40000</v>
      </c>
      <c r="E12" s="22">
        <v>40000</v>
      </c>
      <c r="F12" s="22">
        <v>40000</v>
      </c>
      <c r="G12" s="22">
        <v>50000</v>
      </c>
    </row>
    <row r="13" spans="1:7" x14ac:dyDescent="0.35">
      <c r="A13" s="36" t="s">
        <v>22</v>
      </c>
      <c r="B13" s="36" t="s">
        <v>23</v>
      </c>
      <c r="C13" s="36"/>
      <c r="D13" s="22">
        <v>50000</v>
      </c>
      <c r="E13" s="22">
        <v>50000</v>
      </c>
      <c r="F13" s="22">
        <v>17985.8</v>
      </c>
      <c r="G13" s="22">
        <v>50000</v>
      </c>
    </row>
    <row r="14" spans="1:7" x14ac:dyDescent="0.35">
      <c r="A14" s="36" t="s">
        <v>25</v>
      </c>
      <c r="B14" s="36" t="s">
        <v>26</v>
      </c>
      <c r="C14" s="36"/>
      <c r="D14" s="22">
        <v>35805</v>
      </c>
      <c r="E14" s="22">
        <v>15000</v>
      </c>
      <c r="F14" s="22">
        <v>19550.03</v>
      </c>
      <c r="G14" s="47">
        <v>35000</v>
      </c>
    </row>
    <row r="15" spans="1:7" x14ac:dyDescent="0.35">
      <c r="A15" s="36" t="s">
        <v>31</v>
      </c>
      <c r="B15" s="36" t="s">
        <v>32</v>
      </c>
      <c r="C15" s="36"/>
      <c r="D15" s="22">
        <v>74494.02</v>
      </c>
      <c r="E15" s="22">
        <v>60000</v>
      </c>
      <c r="F15" s="22">
        <v>124092.3</v>
      </c>
      <c r="G15" s="22">
        <v>75000</v>
      </c>
    </row>
    <row r="16" spans="1:7" x14ac:dyDescent="0.35">
      <c r="A16" s="36" t="s">
        <v>41</v>
      </c>
      <c r="B16" s="36" t="s">
        <v>42</v>
      </c>
      <c r="C16" s="36"/>
      <c r="D16" s="22">
        <v>78385.66</v>
      </c>
      <c r="E16" s="22">
        <v>35000</v>
      </c>
      <c r="F16" s="22">
        <v>27990.3</v>
      </c>
      <c r="G16" s="22">
        <v>96000</v>
      </c>
    </row>
    <row r="17" spans="1:9" x14ac:dyDescent="0.35">
      <c r="A17" s="36" t="s">
        <v>45</v>
      </c>
      <c r="B17" s="36" t="s">
        <v>46</v>
      </c>
      <c r="C17" s="36"/>
      <c r="D17" s="22">
        <v>723250</v>
      </c>
      <c r="E17" s="22">
        <v>700000</v>
      </c>
      <c r="F17" s="22">
        <v>262265</v>
      </c>
      <c r="G17" s="22">
        <v>787000</v>
      </c>
    </row>
    <row r="18" spans="1:9" x14ac:dyDescent="0.35">
      <c r="A18" s="36" t="s">
        <v>47</v>
      </c>
      <c r="B18" s="36" t="s">
        <v>48</v>
      </c>
      <c r="C18" s="36"/>
      <c r="D18" s="22">
        <v>0</v>
      </c>
      <c r="E18" s="22"/>
      <c r="F18" s="22">
        <v>3992.74</v>
      </c>
      <c r="G18" s="24"/>
    </row>
    <row r="19" spans="1:9" x14ac:dyDescent="0.35">
      <c r="A19" s="38"/>
      <c r="B19" s="38" t="s">
        <v>49</v>
      </c>
      <c r="C19" s="38"/>
      <c r="D19" s="23">
        <f>SUM(D6:D18)</f>
        <v>1412518.78</v>
      </c>
      <c r="E19" s="23">
        <v>1190000</v>
      </c>
      <c r="F19" s="23">
        <v>1160634.82</v>
      </c>
      <c r="G19" s="25">
        <f>SUM(G6:G18)</f>
        <v>1388000</v>
      </c>
      <c r="I19" s="54"/>
    </row>
    <row r="20" spans="1:9" x14ac:dyDescent="0.35">
      <c r="A20" s="38"/>
      <c r="B20" s="38"/>
      <c r="C20" s="38"/>
      <c r="D20" s="23"/>
      <c r="E20" s="23"/>
      <c r="F20" s="23"/>
      <c r="G20" s="25"/>
    </row>
    <row r="21" spans="1:9" x14ac:dyDescent="0.35">
      <c r="A21" s="36" t="s">
        <v>50</v>
      </c>
      <c r="B21" s="36" t="s">
        <v>51</v>
      </c>
      <c r="C21" s="36"/>
      <c r="D21" s="22">
        <v>-6690.51</v>
      </c>
      <c r="E21" s="22"/>
      <c r="F21" s="24"/>
      <c r="G21" s="24"/>
    </row>
    <row r="22" spans="1:9" x14ac:dyDescent="0.35">
      <c r="A22" s="36" t="s">
        <v>52</v>
      </c>
      <c r="B22" s="36" t="s">
        <v>53</v>
      </c>
      <c r="C22" s="36"/>
      <c r="D22" s="22">
        <v>22604.799999999999</v>
      </c>
      <c r="E22" s="22"/>
      <c r="F22" s="24"/>
      <c r="G22" s="24"/>
    </row>
    <row r="23" spans="1:9" x14ac:dyDescent="0.35">
      <c r="A23" s="36" t="s">
        <v>54</v>
      </c>
      <c r="B23" s="36" t="s">
        <v>55</v>
      </c>
      <c r="C23" s="36"/>
      <c r="D23" s="22">
        <v>19780</v>
      </c>
      <c r="E23" s="22"/>
      <c r="F23" s="24"/>
      <c r="G23" s="24"/>
    </row>
    <row r="24" spans="1:9" x14ac:dyDescent="0.35">
      <c r="A24" s="38"/>
      <c r="B24" s="38" t="s">
        <v>58</v>
      </c>
      <c r="C24" s="38"/>
      <c r="D24" s="23">
        <v>258099</v>
      </c>
      <c r="E24" s="23">
        <v>226000</v>
      </c>
      <c r="F24" s="23">
        <v>132700</v>
      </c>
      <c r="G24" s="25">
        <f>SUM(G25:G26)</f>
        <v>277000</v>
      </c>
    </row>
    <row r="25" spans="1:9" x14ac:dyDescent="0.35">
      <c r="A25" s="36" t="s">
        <v>59</v>
      </c>
      <c r="B25" s="36" t="s">
        <v>60</v>
      </c>
      <c r="C25" s="36"/>
      <c r="D25" s="22">
        <f>209680+14000</f>
        <v>223680</v>
      </c>
      <c r="E25" s="22">
        <v>200000</v>
      </c>
      <c r="F25" s="22">
        <v>119700</v>
      </c>
      <c r="G25" s="24">
        <v>240000</v>
      </c>
    </row>
    <row r="26" spans="1:9" x14ac:dyDescent="0.35">
      <c r="A26" s="36" t="s">
        <v>61</v>
      </c>
      <c r="B26" s="36" t="s">
        <v>62</v>
      </c>
      <c r="C26" s="36"/>
      <c r="D26" s="22">
        <v>26700</v>
      </c>
      <c r="E26" s="22">
        <v>26000</v>
      </c>
      <c r="F26" s="22">
        <v>23500</v>
      </c>
      <c r="G26" s="24">
        <v>37000</v>
      </c>
    </row>
    <row r="27" spans="1:9" x14ac:dyDescent="0.35">
      <c r="A27" s="36" t="s">
        <v>63</v>
      </c>
      <c r="B27" s="36" t="s">
        <v>64</v>
      </c>
      <c r="C27" s="36"/>
      <c r="D27" s="22">
        <v>987</v>
      </c>
      <c r="E27" s="22"/>
      <c r="F27" s="24"/>
      <c r="G27" s="47"/>
    </row>
    <row r="28" spans="1:9" x14ac:dyDescent="0.35">
      <c r="A28" s="36" t="s">
        <v>71</v>
      </c>
      <c r="B28" s="36" t="s">
        <v>72</v>
      </c>
      <c r="C28" s="36"/>
      <c r="D28" s="22">
        <v>5745</v>
      </c>
      <c r="E28" s="22"/>
      <c r="F28" s="42">
        <v>-10500</v>
      </c>
      <c r="G28" s="24"/>
    </row>
    <row r="29" spans="1:9" x14ac:dyDescent="0.35">
      <c r="A29" s="36" t="s">
        <v>76</v>
      </c>
      <c r="B29" s="36" t="s">
        <v>77</v>
      </c>
      <c r="C29" s="36"/>
      <c r="D29" s="22">
        <v>300</v>
      </c>
      <c r="E29" s="22"/>
      <c r="F29" s="22"/>
      <c r="G29" s="24"/>
    </row>
    <row r="30" spans="1:9" x14ac:dyDescent="0.35">
      <c r="A30" s="36" t="s">
        <v>78</v>
      </c>
      <c r="B30" s="36" t="s">
        <v>79</v>
      </c>
      <c r="C30" s="36"/>
      <c r="D30" s="22">
        <v>21725.439999999999</v>
      </c>
      <c r="E30" s="22">
        <v>15000</v>
      </c>
      <c r="F30" s="22">
        <v>10339.24</v>
      </c>
      <c r="G30" s="24">
        <v>25000</v>
      </c>
    </row>
    <row r="31" spans="1:9" x14ac:dyDescent="0.35">
      <c r="A31" s="36" t="s">
        <v>80</v>
      </c>
      <c r="B31" s="36" t="s">
        <v>81</v>
      </c>
      <c r="C31" s="36"/>
      <c r="D31" s="22">
        <v>24288.28</v>
      </c>
      <c r="E31" s="22">
        <v>4000</v>
      </c>
      <c r="F31" s="22">
        <v>4533.72</v>
      </c>
      <c r="G31" s="24">
        <v>5000</v>
      </c>
    </row>
    <row r="32" spans="1:9" x14ac:dyDescent="0.35">
      <c r="A32" s="36" t="s">
        <v>82</v>
      </c>
      <c r="B32" s="36" t="s">
        <v>83</v>
      </c>
      <c r="C32" s="36"/>
      <c r="D32" s="22">
        <v>11947.58</v>
      </c>
      <c r="E32" s="22">
        <v>3000</v>
      </c>
      <c r="F32" s="22">
        <v>5843.8</v>
      </c>
      <c r="G32" s="24">
        <v>5000</v>
      </c>
    </row>
    <row r="33" spans="1:7" x14ac:dyDescent="0.35">
      <c r="A33" s="36" t="s">
        <v>84</v>
      </c>
      <c r="B33" s="36" t="s">
        <v>85</v>
      </c>
      <c r="C33" s="36"/>
      <c r="D33" s="22">
        <v>35101.99</v>
      </c>
      <c r="E33" s="22">
        <v>45000</v>
      </c>
      <c r="F33" s="22">
        <v>27799.360000000001</v>
      </c>
      <c r="G33" s="24">
        <v>40000</v>
      </c>
    </row>
    <row r="34" spans="1:7" x14ac:dyDescent="0.35">
      <c r="A34" s="36" t="s">
        <v>86</v>
      </c>
      <c r="B34" s="36" t="s">
        <v>87</v>
      </c>
      <c r="C34" s="36"/>
      <c r="D34" s="22">
        <v>7028.75</v>
      </c>
      <c r="E34" s="22"/>
      <c r="F34" s="24"/>
      <c r="G34" s="24"/>
    </row>
    <row r="35" spans="1:7" x14ac:dyDescent="0.35">
      <c r="A35" s="36" t="s">
        <v>90</v>
      </c>
      <c r="B35" s="36" t="s">
        <v>91</v>
      </c>
      <c r="C35" s="36"/>
      <c r="D35" s="22">
        <v>45805.279999999999</v>
      </c>
      <c r="E35" s="22">
        <v>100000</v>
      </c>
      <c r="F35" s="22">
        <v>31339</v>
      </c>
      <c r="G35" s="24">
        <v>20000</v>
      </c>
    </row>
    <row r="36" spans="1:7" x14ac:dyDescent="0.35">
      <c r="A36" s="36" t="s">
        <v>92</v>
      </c>
      <c r="B36" s="36" t="s">
        <v>93</v>
      </c>
      <c r="C36" s="36"/>
      <c r="D36" s="22"/>
      <c r="E36" s="22">
        <v>5000</v>
      </c>
      <c r="F36" s="22">
        <v>20180</v>
      </c>
      <c r="G36" s="24"/>
    </row>
    <row r="37" spans="1:7" x14ac:dyDescent="0.35">
      <c r="A37" s="36" t="s">
        <v>94</v>
      </c>
      <c r="B37" s="36" t="s">
        <v>95</v>
      </c>
      <c r="C37" s="36"/>
      <c r="D37" s="22">
        <v>55.8</v>
      </c>
      <c r="E37" s="22"/>
      <c r="F37" s="22"/>
      <c r="G37" s="24"/>
    </row>
    <row r="38" spans="1:7" x14ac:dyDescent="0.35">
      <c r="A38" s="36" t="s">
        <v>96</v>
      </c>
      <c r="B38" s="36" t="s">
        <v>97</v>
      </c>
      <c r="C38" s="36"/>
      <c r="D38" s="22">
        <v>63126.2</v>
      </c>
      <c r="E38" s="22">
        <v>15000</v>
      </c>
      <c r="F38" s="22">
        <v>78118.399999999994</v>
      </c>
      <c r="G38" s="24">
        <v>45000</v>
      </c>
    </row>
    <row r="39" spans="1:7" x14ac:dyDescent="0.35">
      <c r="A39" s="36" t="s">
        <v>98</v>
      </c>
      <c r="B39" s="36" t="s">
        <v>99</v>
      </c>
      <c r="C39" s="36"/>
      <c r="D39" s="22">
        <v>62402.82</v>
      </c>
      <c r="E39" s="22">
        <v>25000</v>
      </c>
      <c r="F39" s="22">
        <v>483218.8</v>
      </c>
      <c r="G39" s="24">
        <v>70000</v>
      </c>
    </row>
    <row r="40" spans="1:7" x14ac:dyDescent="0.35">
      <c r="A40" s="36" t="s">
        <v>190</v>
      </c>
      <c r="B40" s="36" t="s">
        <v>191</v>
      </c>
      <c r="C40" s="36"/>
      <c r="D40" s="22"/>
      <c r="E40" s="22"/>
      <c r="F40" s="22">
        <v>110227.5</v>
      </c>
      <c r="G40" s="24"/>
    </row>
    <row r="41" spans="1:7" x14ac:dyDescent="0.35">
      <c r="A41" s="36" t="s">
        <v>102</v>
      </c>
      <c r="B41" s="36" t="s">
        <v>103</v>
      </c>
      <c r="C41" s="36"/>
      <c r="D41" s="22">
        <v>134128.67000000001</v>
      </c>
      <c r="E41" s="22">
        <v>110000</v>
      </c>
      <c r="F41" s="24"/>
      <c r="G41" s="24">
        <v>180000</v>
      </c>
    </row>
    <row r="42" spans="1:7" x14ac:dyDescent="0.35">
      <c r="A42" s="36" t="s">
        <v>106</v>
      </c>
      <c r="B42" s="36" t="s">
        <v>107</v>
      </c>
      <c r="C42" s="36"/>
      <c r="D42" s="22">
        <v>3697.75</v>
      </c>
      <c r="E42" s="22">
        <v>5000</v>
      </c>
      <c r="F42" s="22">
        <v>191.79</v>
      </c>
      <c r="G42" s="24">
        <v>15000</v>
      </c>
    </row>
    <row r="43" spans="1:7" x14ac:dyDescent="0.35">
      <c r="A43" s="36" t="s">
        <v>108</v>
      </c>
      <c r="B43" s="36" t="s">
        <v>109</v>
      </c>
      <c r="C43" s="36"/>
      <c r="D43" s="22">
        <v>7399.4</v>
      </c>
      <c r="E43" s="22"/>
      <c r="F43" s="22"/>
      <c r="G43" s="24"/>
    </row>
    <row r="44" spans="1:7" x14ac:dyDescent="0.35">
      <c r="A44" s="36" t="s">
        <v>110</v>
      </c>
      <c r="B44" s="36" t="s">
        <v>111</v>
      </c>
      <c r="C44" s="36"/>
      <c r="D44" s="22">
        <v>11186.78</v>
      </c>
      <c r="E44" s="22">
        <v>4000</v>
      </c>
      <c r="F44" s="22">
        <v>2630.6</v>
      </c>
      <c r="G44" s="24">
        <v>5000</v>
      </c>
    </row>
    <row r="45" spans="1:7" x14ac:dyDescent="0.35">
      <c r="A45" s="36" t="s">
        <v>114</v>
      </c>
      <c r="B45" s="36" t="s">
        <v>115</v>
      </c>
      <c r="C45" s="36"/>
      <c r="D45" s="22">
        <v>9781.6200000000008</v>
      </c>
      <c r="E45" s="22">
        <v>25000</v>
      </c>
      <c r="F45" s="22">
        <v>2974.3</v>
      </c>
      <c r="G45" s="24">
        <v>10000</v>
      </c>
    </row>
    <row r="46" spans="1:7" x14ac:dyDescent="0.35">
      <c r="A46" s="36" t="s">
        <v>116</v>
      </c>
      <c r="B46" s="36" t="s">
        <v>117</v>
      </c>
      <c r="C46" s="36"/>
      <c r="D46" s="22">
        <v>144.72</v>
      </c>
      <c r="E46" s="22">
        <v>5000</v>
      </c>
      <c r="F46" s="22">
        <v>664</v>
      </c>
      <c r="G46" s="24"/>
    </row>
    <row r="47" spans="1:7" x14ac:dyDescent="0.35">
      <c r="A47" s="36" t="s">
        <v>118</v>
      </c>
      <c r="B47" s="36" t="s">
        <v>119</v>
      </c>
      <c r="C47" s="36"/>
      <c r="D47" s="22">
        <v>6795.25</v>
      </c>
      <c r="E47" s="22">
        <v>15000</v>
      </c>
      <c r="F47" s="22">
        <v>5299.73</v>
      </c>
      <c r="G47" s="24">
        <v>15000</v>
      </c>
    </row>
    <row r="48" spans="1:7" x14ac:dyDescent="0.35">
      <c r="A48" s="36" t="s">
        <v>120</v>
      </c>
      <c r="B48" s="36" t="s">
        <v>121</v>
      </c>
      <c r="C48" s="36"/>
      <c r="D48" s="22"/>
      <c r="E48" s="22">
        <v>4000</v>
      </c>
      <c r="F48" s="22">
        <v>3215</v>
      </c>
      <c r="G48" s="24"/>
    </row>
    <row r="49" spans="1:9" ht="18.5" x14ac:dyDescent="0.35">
      <c r="B49" s="49" t="s">
        <v>206</v>
      </c>
      <c r="C49" s="49"/>
      <c r="D49" s="17"/>
      <c r="E49" s="17"/>
      <c r="F49" s="17"/>
    </row>
    <row r="50" spans="1:9" x14ac:dyDescent="0.35">
      <c r="A50" s="35"/>
      <c r="B50" s="36"/>
      <c r="C50" s="36"/>
      <c r="D50" s="55">
        <v>2023</v>
      </c>
      <c r="E50" s="55">
        <v>2023</v>
      </c>
      <c r="F50" s="55">
        <v>2022</v>
      </c>
      <c r="G50" s="46">
        <v>2024</v>
      </c>
    </row>
    <row r="51" spans="1:9" x14ac:dyDescent="0.35">
      <c r="A51" s="35"/>
      <c r="B51" s="36"/>
      <c r="C51" s="36"/>
      <c r="D51" s="80" t="s">
        <v>185</v>
      </c>
      <c r="E51" s="80" t="s">
        <v>4</v>
      </c>
      <c r="F51" s="80" t="s">
        <v>205</v>
      </c>
      <c r="G51" s="79" t="s">
        <v>4</v>
      </c>
    </row>
    <row r="52" spans="1:9" x14ac:dyDescent="0.35">
      <c r="A52" s="36" t="s">
        <v>122</v>
      </c>
      <c r="B52" s="36" t="s">
        <v>194</v>
      </c>
      <c r="C52" s="36"/>
      <c r="D52" s="22">
        <v>705000</v>
      </c>
      <c r="E52" s="22">
        <v>700000</v>
      </c>
      <c r="F52" s="24"/>
      <c r="G52" s="24">
        <v>787000</v>
      </c>
    </row>
    <row r="53" spans="1:9" x14ac:dyDescent="0.35">
      <c r="A53" s="36" t="s">
        <v>124</v>
      </c>
      <c r="B53" s="36" t="s">
        <v>125</v>
      </c>
      <c r="C53" s="36"/>
      <c r="D53" s="22">
        <v>430.5</v>
      </c>
      <c r="E53" s="22">
        <v>2000</v>
      </c>
      <c r="F53" s="22">
        <v>560</v>
      </c>
      <c r="G53" s="24">
        <v>5000</v>
      </c>
    </row>
    <row r="54" spans="1:9" x14ac:dyDescent="0.35">
      <c r="A54" s="36" t="s">
        <v>128</v>
      </c>
      <c r="B54" s="36" t="s">
        <v>129</v>
      </c>
      <c r="C54" s="36"/>
      <c r="D54" s="22"/>
      <c r="E54" s="22">
        <v>1000</v>
      </c>
      <c r="F54" s="22">
        <v>587.20000000000005</v>
      </c>
      <c r="G54" s="24"/>
    </row>
    <row r="55" spans="1:9" x14ac:dyDescent="0.35">
      <c r="A55" s="36" t="s">
        <v>138</v>
      </c>
      <c r="B55" s="36" t="s">
        <v>139</v>
      </c>
      <c r="C55" s="36"/>
      <c r="D55" s="22">
        <v>6020.18</v>
      </c>
      <c r="E55" s="22">
        <v>25000</v>
      </c>
      <c r="F55" s="22">
        <v>12520.53</v>
      </c>
      <c r="G55" s="24">
        <v>10000</v>
      </c>
    </row>
    <row r="56" spans="1:9" x14ac:dyDescent="0.35">
      <c r="A56" s="36" t="s">
        <v>140</v>
      </c>
      <c r="B56" s="36" t="s">
        <v>141</v>
      </c>
      <c r="C56" s="36"/>
      <c r="D56" s="22">
        <v>14167.5</v>
      </c>
      <c r="E56" s="22"/>
      <c r="F56" s="22"/>
      <c r="G56" s="24"/>
    </row>
    <row r="57" spans="1:9" x14ac:dyDescent="0.35">
      <c r="A57" s="36" t="s">
        <v>142</v>
      </c>
      <c r="B57" s="36" t="s">
        <v>143</v>
      </c>
      <c r="C57" s="36"/>
      <c r="D57" s="22">
        <v>15707.5</v>
      </c>
      <c r="E57" s="22">
        <v>15000</v>
      </c>
      <c r="F57" s="22">
        <v>46875</v>
      </c>
      <c r="G57" s="24">
        <v>40000</v>
      </c>
    </row>
    <row r="58" spans="1:9" x14ac:dyDescent="0.35">
      <c r="A58" s="36" t="s">
        <v>149</v>
      </c>
      <c r="B58" s="36" t="s">
        <v>150</v>
      </c>
      <c r="C58" s="36"/>
      <c r="D58" s="22">
        <v>1315</v>
      </c>
      <c r="E58" s="22">
        <v>3000</v>
      </c>
      <c r="F58" s="22">
        <v>454.9</v>
      </c>
      <c r="G58" s="24">
        <v>4000</v>
      </c>
    </row>
    <row r="59" spans="1:9" x14ac:dyDescent="0.35">
      <c r="A59" s="36" t="s">
        <v>151</v>
      </c>
      <c r="B59" s="36" t="s">
        <v>152</v>
      </c>
      <c r="C59" s="36"/>
      <c r="D59" s="22">
        <v>5049.62</v>
      </c>
      <c r="E59" s="22">
        <v>15000</v>
      </c>
      <c r="F59" s="22">
        <v>19664.79</v>
      </c>
      <c r="G59" s="24">
        <v>5000</v>
      </c>
    </row>
    <row r="60" spans="1:9" x14ac:dyDescent="0.35">
      <c r="A60" s="36" t="s">
        <v>155</v>
      </c>
      <c r="B60" s="36" t="s">
        <v>156</v>
      </c>
      <c r="C60" s="36"/>
      <c r="D60" s="22">
        <v>78131</v>
      </c>
      <c r="E60" s="22">
        <v>35000</v>
      </c>
      <c r="F60" s="22">
        <v>0</v>
      </c>
      <c r="G60" s="24">
        <v>50000</v>
      </c>
    </row>
    <row r="61" spans="1:9" x14ac:dyDescent="0.35">
      <c r="A61" s="36" t="s">
        <v>159</v>
      </c>
      <c r="B61" s="36" t="s">
        <v>160</v>
      </c>
      <c r="C61" s="36"/>
      <c r="D61" s="22">
        <v>706.48</v>
      </c>
      <c r="E61" s="22"/>
      <c r="F61" s="22">
        <v>610.29999999999995</v>
      </c>
      <c r="G61" s="24">
        <v>2000</v>
      </c>
    </row>
    <row r="62" spans="1:9" x14ac:dyDescent="0.35">
      <c r="A62" s="36" t="s">
        <v>161</v>
      </c>
      <c r="B62" s="36" t="s">
        <v>162</v>
      </c>
      <c r="C62" s="36"/>
      <c r="D62" s="22">
        <v>9766.6299999999992</v>
      </c>
      <c r="E62" s="22">
        <v>12000</v>
      </c>
      <c r="F62" s="22">
        <v>17050.259999999998</v>
      </c>
      <c r="G62" s="24">
        <v>10000</v>
      </c>
    </row>
    <row r="63" spans="1:9" x14ac:dyDescent="0.35">
      <c r="A63" s="36" t="s">
        <v>163</v>
      </c>
      <c r="B63" s="36" t="s">
        <v>164</v>
      </c>
      <c r="C63" s="36"/>
      <c r="D63" s="22">
        <v>12476.88</v>
      </c>
      <c r="E63" s="22"/>
      <c r="F63" s="24"/>
      <c r="G63" s="24"/>
      <c r="I63" s="54"/>
    </row>
    <row r="64" spans="1:9" x14ac:dyDescent="0.35">
      <c r="A64" s="36" t="s">
        <v>167</v>
      </c>
      <c r="B64" s="36" t="s">
        <v>168</v>
      </c>
      <c r="C64" s="36"/>
      <c r="D64" s="22">
        <v>118</v>
      </c>
      <c r="E64" s="22">
        <v>10000</v>
      </c>
      <c r="F64" s="22">
        <v>1381.75</v>
      </c>
      <c r="G64" s="24"/>
      <c r="I64" s="54"/>
    </row>
    <row r="65" spans="1:9" x14ac:dyDescent="0.35">
      <c r="A65" s="38"/>
      <c r="B65" s="38" t="s">
        <v>169</v>
      </c>
      <c r="C65" s="38"/>
      <c r="D65" s="23">
        <v>1586612</v>
      </c>
      <c r="E65" s="23">
        <v>1424000</v>
      </c>
      <c r="F65" s="23">
        <v>1018980.04</v>
      </c>
      <c r="G65" s="25">
        <v>1625000</v>
      </c>
      <c r="I65" s="54"/>
    </row>
    <row r="66" spans="1:9" x14ac:dyDescent="0.35">
      <c r="A66" s="38"/>
      <c r="B66" s="38" t="s">
        <v>170</v>
      </c>
      <c r="C66" s="38"/>
      <c r="D66" s="81">
        <f>D19-D65</f>
        <v>-174093.21999999997</v>
      </c>
      <c r="E66" s="81">
        <f>E19-E65</f>
        <v>-234000</v>
      </c>
      <c r="F66" s="25">
        <f>F19-F65</f>
        <v>141654.78000000003</v>
      </c>
      <c r="G66" s="81">
        <f>G19-G65</f>
        <v>-237000</v>
      </c>
      <c r="I66" s="54"/>
    </row>
    <row r="67" spans="1:9" x14ac:dyDescent="0.35">
      <c r="A67" s="38"/>
      <c r="B67" s="38" t="s">
        <v>171</v>
      </c>
      <c r="C67" s="38"/>
      <c r="D67" s="39">
        <v>80318.78</v>
      </c>
      <c r="E67" s="39"/>
      <c r="F67" s="35"/>
      <c r="G67" s="24"/>
    </row>
    <row r="68" spans="1:9" x14ac:dyDescent="0.35">
      <c r="A68" s="36" t="s">
        <v>172</v>
      </c>
      <c r="B68" s="36" t="s">
        <v>173</v>
      </c>
      <c r="C68" s="36"/>
      <c r="D68" s="11">
        <v>80318.78</v>
      </c>
      <c r="E68" s="11"/>
      <c r="F68" s="35"/>
      <c r="G68" s="24"/>
    </row>
    <row r="69" spans="1:9" x14ac:dyDescent="0.35">
      <c r="A69" s="36" t="s">
        <v>174</v>
      </c>
      <c r="B69" s="36" t="s">
        <v>175</v>
      </c>
      <c r="C69" s="36"/>
      <c r="D69" s="11">
        <v>0</v>
      </c>
      <c r="E69" s="35"/>
      <c r="F69" s="35"/>
      <c r="G69" s="24"/>
    </row>
    <row r="70" spans="1:9" x14ac:dyDescent="0.35">
      <c r="A70" s="38"/>
      <c r="B70" s="38" t="s">
        <v>176</v>
      </c>
      <c r="C70" s="38"/>
      <c r="D70" s="39">
        <v>80318.78</v>
      </c>
      <c r="E70" s="35"/>
      <c r="F70" s="35"/>
      <c r="G70" s="24"/>
    </row>
    <row r="71" spans="1:9" x14ac:dyDescent="0.35">
      <c r="A71" s="38"/>
      <c r="B71" s="38" t="s">
        <v>177</v>
      </c>
      <c r="C71" s="38"/>
      <c r="D71" s="39">
        <f>D66+D70</f>
        <v>-93774.439999999973</v>
      </c>
      <c r="E71" s="35"/>
      <c r="F71" s="35"/>
      <c r="G71" s="24"/>
    </row>
    <row r="72" spans="1:9" x14ac:dyDescent="0.35">
      <c r="A72" s="12"/>
    </row>
    <row r="73" spans="1:9" x14ac:dyDescent="0.35">
      <c r="A73" s="12"/>
    </row>
  </sheetData>
  <mergeCells count="1">
    <mergeCell ref="D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BCB14-EB6C-46D1-989A-A0C8D52612EB}">
  <dimension ref="A1:I49"/>
  <sheetViews>
    <sheetView workbookViewId="0">
      <selection activeCell="C1" sqref="C1"/>
    </sheetView>
  </sheetViews>
  <sheetFormatPr baseColWidth="10" defaultColWidth="8.7265625" defaultRowHeight="14.5" x14ac:dyDescent="0.35"/>
  <cols>
    <col min="1" max="1" width="8.36328125" customWidth="1"/>
    <col min="2" max="2" width="33.08984375" customWidth="1"/>
    <col min="3" max="4" width="10.453125" style="18" customWidth="1"/>
    <col min="5" max="5" width="9.81640625" style="18" bestFit="1" customWidth="1"/>
    <col min="6" max="6" width="9.7265625" style="18" bestFit="1" customWidth="1"/>
  </cols>
  <sheetData>
    <row r="1" spans="1:6" ht="24" customHeight="1" x14ac:dyDescent="0.6">
      <c r="A1" s="1" t="s">
        <v>208</v>
      </c>
    </row>
    <row r="2" spans="1:6" ht="18" customHeight="1" x14ac:dyDescent="0.4">
      <c r="A2" s="3" t="s">
        <v>179</v>
      </c>
    </row>
    <row r="3" spans="1:6" s="4" customFormat="1" x14ac:dyDescent="0.35">
      <c r="A3" s="10"/>
      <c r="B3" s="10"/>
      <c r="C3" s="96">
        <v>2023</v>
      </c>
      <c r="D3" s="96"/>
      <c r="E3" s="53">
        <v>2022</v>
      </c>
      <c r="F3" s="53">
        <v>2024</v>
      </c>
    </row>
    <row r="4" spans="1:6" x14ac:dyDescent="0.35">
      <c r="A4" s="10" t="s">
        <v>2</v>
      </c>
      <c r="B4" s="10" t="s">
        <v>3</v>
      </c>
      <c r="C4" s="52" t="s">
        <v>185</v>
      </c>
      <c r="D4" s="52" t="s">
        <v>4</v>
      </c>
      <c r="E4" s="52" t="s">
        <v>185</v>
      </c>
      <c r="F4" s="52" t="s">
        <v>4</v>
      </c>
    </row>
    <row r="5" spans="1:6" x14ac:dyDescent="0.35">
      <c r="A5" s="36" t="s">
        <v>6</v>
      </c>
      <c r="B5" s="36" t="s">
        <v>7</v>
      </c>
      <c r="C5" s="44">
        <v>55851</v>
      </c>
      <c r="D5" s="44">
        <v>50000</v>
      </c>
      <c r="E5" s="44">
        <v>32315</v>
      </c>
      <c r="F5" s="44">
        <v>50000</v>
      </c>
    </row>
    <row r="6" spans="1:6" x14ac:dyDescent="0.35">
      <c r="A6" s="36" t="s">
        <v>8</v>
      </c>
      <c r="B6" s="36" t="s">
        <v>9</v>
      </c>
      <c r="C6" s="44">
        <v>20325</v>
      </c>
      <c r="D6" s="44">
        <v>25000</v>
      </c>
      <c r="E6" s="44">
        <v>20612</v>
      </c>
      <c r="F6" s="44">
        <v>20000</v>
      </c>
    </row>
    <row r="7" spans="1:6" x14ac:dyDescent="0.35">
      <c r="A7" s="36" t="s">
        <v>16</v>
      </c>
      <c r="B7" s="36" t="s">
        <v>17</v>
      </c>
      <c r="C7" s="44">
        <v>131499.59</v>
      </c>
      <c r="D7" s="44">
        <v>90000</v>
      </c>
      <c r="E7" s="44">
        <v>77729.36</v>
      </c>
      <c r="F7" s="45"/>
    </row>
    <row r="8" spans="1:6" x14ac:dyDescent="0.35">
      <c r="A8" s="36" t="s">
        <v>192</v>
      </c>
      <c r="B8" s="36" t="s">
        <v>193</v>
      </c>
      <c r="C8" s="44"/>
      <c r="D8" s="44"/>
      <c r="E8" s="44"/>
      <c r="F8" s="45">
        <v>150000</v>
      </c>
    </row>
    <row r="9" spans="1:6" x14ac:dyDescent="0.35">
      <c r="A9" s="36" t="s">
        <v>18</v>
      </c>
      <c r="B9" s="36" t="s">
        <v>19</v>
      </c>
      <c r="C9" s="44">
        <v>26970</v>
      </c>
      <c r="D9" s="44">
        <v>20000</v>
      </c>
      <c r="E9" s="44">
        <v>18385</v>
      </c>
      <c r="F9" s="44">
        <v>25000</v>
      </c>
    </row>
    <row r="10" spans="1:6" x14ac:dyDescent="0.35">
      <c r="A10" s="36" t="s">
        <v>20</v>
      </c>
      <c r="B10" s="36" t="s">
        <v>21</v>
      </c>
      <c r="C10" s="44">
        <v>60599.19</v>
      </c>
      <c r="D10" s="44">
        <v>35000</v>
      </c>
      <c r="E10" s="44">
        <v>39836</v>
      </c>
      <c r="F10" s="44">
        <v>60000</v>
      </c>
    </row>
    <row r="11" spans="1:6" x14ac:dyDescent="0.35">
      <c r="A11" s="36" t="s">
        <v>22</v>
      </c>
      <c r="B11" s="36" t="s">
        <v>23</v>
      </c>
      <c r="C11" s="44">
        <v>56553.35</v>
      </c>
      <c r="D11" s="44">
        <v>35000</v>
      </c>
      <c r="E11" s="44">
        <v>47603.01</v>
      </c>
      <c r="F11" s="44">
        <v>60000</v>
      </c>
    </row>
    <row r="12" spans="1:6" x14ac:dyDescent="0.35">
      <c r="A12" s="36" t="s">
        <v>25</v>
      </c>
      <c r="B12" s="36" t="s">
        <v>26</v>
      </c>
      <c r="C12" s="44">
        <v>48759.79</v>
      </c>
      <c r="D12" s="44">
        <v>55000</v>
      </c>
      <c r="E12" s="44"/>
      <c r="F12" s="44">
        <v>45000</v>
      </c>
    </row>
    <row r="13" spans="1:6" x14ac:dyDescent="0.35">
      <c r="A13" s="36" t="s">
        <v>33</v>
      </c>
      <c r="B13" s="36" t="s">
        <v>34</v>
      </c>
      <c r="C13" s="44">
        <v>146299.92000000001</v>
      </c>
      <c r="D13" s="44">
        <v>80000</v>
      </c>
      <c r="E13" s="44">
        <v>66500</v>
      </c>
      <c r="F13" s="44">
        <v>200000</v>
      </c>
    </row>
    <row r="14" spans="1:6" x14ac:dyDescent="0.35">
      <c r="A14" s="36" t="s">
        <v>35</v>
      </c>
      <c r="B14" s="36" t="s">
        <v>36</v>
      </c>
      <c r="C14" s="44">
        <v>0</v>
      </c>
      <c r="D14" s="44"/>
      <c r="E14" s="44">
        <v>300</v>
      </c>
      <c r="F14" s="44">
        <v>8000</v>
      </c>
    </row>
    <row r="15" spans="1:6" x14ac:dyDescent="0.35">
      <c r="A15" s="36" t="s">
        <v>37</v>
      </c>
      <c r="B15" s="36" t="s">
        <v>38</v>
      </c>
      <c r="C15" s="44">
        <v>2285</v>
      </c>
      <c r="D15" s="44"/>
      <c r="E15" s="44">
        <v>50100</v>
      </c>
      <c r="F15" s="45"/>
    </row>
    <row r="16" spans="1:6" x14ac:dyDescent="0.35">
      <c r="A16" s="36" t="s">
        <v>39</v>
      </c>
      <c r="B16" s="36" t="s">
        <v>40</v>
      </c>
      <c r="C16" s="44">
        <v>40388.559999999998</v>
      </c>
      <c r="D16" s="44">
        <v>10000</v>
      </c>
      <c r="E16" s="44">
        <v>14025.47</v>
      </c>
      <c r="F16" s="44">
        <v>35000</v>
      </c>
    </row>
    <row r="17" spans="1:6" x14ac:dyDescent="0.35">
      <c r="A17" s="36" t="s">
        <v>41</v>
      </c>
      <c r="B17" s="36" t="s">
        <v>42</v>
      </c>
      <c r="C17" s="44">
        <v>35451.78</v>
      </c>
      <c r="D17" s="44">
        <v>40000</v>
      </c>
      <c r="E17" s="44">
        <v>22458.720000000001</v>
      </c>
      <c r="F17" s="44">
        <v>40000</v>
      </c>
    </row>
    <row r="18" spans="1:6" x14ac:dyDescent="0.35">
      <c r="A18" s="36" t="s">
        <v>45</v>
      </c>
      <c r="B18" s="36" t="s">
        <v>46</v>
      </c>
      <c r="C18" s="44"/>
      <c r="D18" s="44">
        <v>5000</v>
      </c>
      <c r="E18" s="44">
        <v>0</v>
      </c>
      <c r="F18" s="45"/>
    </row>
    <row r="19" spans="1:6" x14ac:dyDescent="0.35">
      <c r="A19" s="38"/>
      <c r="B19" s="38" t="s">
        <v>49</v>
      </c>
      <c r="C19" s="43">
        <f t="shared" ref="C19:E19" si="0">SUM(C5:C18)</f>
        <v>624983.17999999993</v>
      </c>
      <c r="D19" s="43">
        <f t="shared" si="0"/>
        <v>445000</v>
      </c>
      <c r="E19" s="43">
        <f t="shared" si="0"/>
        <v>389864.55999999994</v>
      </c>
      <c r="F19" s="43">
        <f>SUM(F5:F18)</f>
        <v>693000</v>
      </c>
    </row>
    <row r="20" spans="1:6" x14ac:dyDescent="0.35">
      <c r="A20" s="12"/>
      <c r="B20" s="12"/>
      <c r="C20" s="83"/>
      <c r="D20" s="83"/>
      <c r="E20" s="83"/>
      <c r="F20" s="83"/>
    </row>
    <row r="21" spans="1:6" x14ac:dyDescent="0.35">
      <c r="A21" s="36" t="s">
        <v>50</v>
      </c>
      <c r="B21" s="36" t="s">
        <v>51</v>
      </c>
      <c r="C21" s="44">
        <v>69215.13</v>
      </c>
      <c r="D21" s="44">
        <v>35000</v>
      </c>
      <c r="E21" s="44">
        <v>73859</v>
      </c>
      <c r="F21" s="44">
        <v>50000</v>
      </c>
    </row>
    <row r="22" spans="1:6" x14ac:dyDescent="0.35">
      <c r="A22" s="36" t="s">
        <v>52</v>
      </c>
      <c r="B22" s="36" t="s">
        <v>53</v>
      </c>
      <c r="C22" s="44">
        <v>3914.64</v>
      </c>
      <c r="D22" s="44">
        <v>10000</v>
      </c>
      <c r="E22" s="44">
        <v>8072.89</v>
      </c>
      <c r="F22" s="44">
        <v>10000</v>
      </c>
    </row>
    <row r="23" spans="1:6" x14ac:dyDescent="0.35">
      <c r="A23" s="36" t="s">
        <v>56</v>
      </c>
      <c r="B23" s="36" t="s">
        <v>57</v>
      </c>
      <c r="C23" s="44">
        <v>8704</v>
      </c>
      <c r="D23" s="44"/>
      <c r="E23" s="45"/>
      <c r="F23" s="44">
        <v>10000</v>
      </c>
    </row>
    <row r="24" spans="1:6" x14ac:dyDescent="0.35">
      <c r="A24" s="36" t="s">
        <v>59</v>
      </c>
      <c r="B24" s="36" t="s">
        <v>60</v>
      </c>
      <c r="C24" s="44">
        <v>265130</v>
      </c>
      <c r="D24" s="44">
        <v>230000</v>
      </c>
      <c r="E24" s="44">
        <v>245123.5</v>
      </c>
      <c r="F24" s="44">
        <v>300000</v>
      </c>
    </row>
    <row r="25" spans="1:6" x14ac:dyDescent="0.35">
      <c r="A25" s="36" t="s">
        <v>61</v>
      </c>
      <c r="B25" s="36" t="s">
        <v>62</v>
      </c>
      <c r="C25" s="44">
        <v>24360</v>
      </c>
      <c r="D25" s="44">
        <v>30000</v>
      </c>
      <c r="E25" s="44">
        <v>16000</v>
      </c>
      <c r="F25" s="44">
        <v>35000</v>
      </c>
    </row>
    <row r="26" spans="1:6" x14ac:dyDescent="0.35">
      <c r="A26" s="36" t="s">
        <v>67</v>
      </c>
      <c r="B26" s="36" t="s">
        <v>68</v>
      </c>
      <c r="C26" s="44">
        <v>3606.5</v>
      </c>
      <c r="D26" s="44"/>
      <c r="E26" s="44"/>
      <c r="F26" s="45"/>
    </row>
    <row r="27" spans="1:6" x14ac:dyDescent="0.35">
      <c r="A27" s="36" t="s">
        <v>69</v>
      </c>
      <c r="B27" s="36" t="s">
        <v>70</v>
      </c>
      <c r="C27" s="44">
        <v>2000</v>
      </c>
      <c r="D27" s="44">
        <v>2000</v>
      </c>
      <c r="E27" s="44">
        <v>1500</v>
      </c>
      <c r="F27" s="44">
        <v>2000</v>
      </c>
    </row>
    <row r="28" spans="1:6" x14ac:dyDescent="0.35">
      <c r="A28" s="36" t="s">
        <v>82</v>
      </c>
      <c r="B28" s="36" t="s">
        <v>83</v>
      </c>
      <c r="C28" s="44"/>
      <c r="D28" s="44">
        <v>1000</v>
      </c>
      <c r="E28" s="44">
        <v>300</v>
      </c>
      <c r="F28" s="45"/>
    </row>
    <row r="29" spans="1:6" x14ac:dyDescent="0.35">
      <c r="A29" s="36" t="s">
        <v>92</v>
      </c>
      <c r="B29" s="36" t="s">
        <v>93</v>
      </c>
      <c r="C29" s="44"/>
      <c r="D29" s="44">
        <v>1500</v>
      </c>
      <c r="E29" s="44">
        <v>6088</v>
      </c>
      <c r="F29" s="44">
        <v>15000</v>
      </c>
    </row>
    <row r="30" spans="1:6" x14ac:dyDescent="0.35">
      <c r="A30" s="36" t="s">
        <v>96</v>
      </c>
      <c r="B30" s="36" t="s">
        <v>97</v>
      </c>
      <c r="C30" s="44">
        <v>100487</v>
      </c>
      <c r="D30" s="44">
        <v>5000</v>
      </c>
      <c r="E30" s="44">
        <v>5094.12</v>
      </c>
      <c r="F30" s="44">
        <v>100000</v>
      </c>
    </row>
    <row r="31" spans="1:6" x14ac:dyDescent="0.35">
      <c r="A31" s="36" t="s">
        <v>106</v>
      </c>
      <c r="B31" s="36" t="s">
        <v>107</v>
      </c>
      <c r="C31" s="44">
        <v>1115.01</v>
      </c>
      <c r="D31" s="44"/>
      <c r="E31" s="45"/>
      <c r="F31" s="44">
        <v>1500</v>
      </c>
    </row>
    <row r="32" spans="1:6" x14ac:dyDescent="0.35">
      <c r="A32" s="36" t="s">
        <v>110</v>
      </c>
      <c r="B32" s="36" t="s">
        <v>111</v>
      </c>
      <c r="C32" s="44">
        <v>994.4</v>
      </c>
      <c r="D32" s="44"/>
      <c r="E32" s="44">
        <v>1987.16</v>
      </c>
      <c r="F32" s="44">
        <v>1000</v>
      </c>
    </row>
    <row r="33" spans="1:6" x14ac:dyDescent="0.35">
      <c r="A33" s="36" t="s">
        <v>112</v>
      </c>
      <c r="B33" s="36" t="s">
        <v>113</v>
      </c>
      <c r="C33" s="44">
        <v>731</v>
      </c>
      <c r="D33" s="44"/>
      <c r="E33" s="45"/>
      <c r="F33" s="45"/>
    </row>
    <row r="34" spans="1:6" x14ac:dyDescent="0.35">
      <c r="A34" s="36" t="s">
        <v>114</v>
      </c>
      <c r="B34" s="36" t="s">
        <v>115</v>
      </c>
      <c r="C34" s="44">
        <v>20095.8</v>
      </c>
      <c r="D34" s="44">
        <v>25000</v>
      </c>
      <c r="E34" s="44">
        <v>15423.5</v>
      </c>
      <c r="F34" s="44">
        <v>25000</v>
      </c>
    </row>
    <row r="35" spans="1:6" x14ac:dyDescent="0.35">
      <c r="A35" s="36" t="s">
        <v>124</v>
      </c>
      <c r="B35" s="36" t="s">
        <v>125</v>
      </c>
      <c r="C35" s="44">
        <v>4536</v>
      </c>
      <c r="D35" s="44">
        <v>5000</v>
      </c>
      <c r="E35" s="44">
        <v>10523.98</v>
      </c>
      <c r="F35" s="44">
        <v>5000</v>
      </c>
    </row>
    <row r="36" spans="1:6" x14ac:dyDescent="0.35">
      <c r="A36" s="36" t="s">
        <v>128</v>
      </c>
      <c r="B36" s="36" t="s">
        <v>129</v>
      </c>
      <c r="C36" s="44"/>
      <c r="D36" s="44">
        <v>2500</v>
      </c>
      <c r="E36" s="44">
        <v>3764</v>
      </c>
      <c r="F36" s="44">
        <v>1000</v>
      </c>
    </row>
    <row r="37" spans="1:6" x14ac:dyDescent="0.35">
      <c r="A37" s="36" t="s">
        <v>130</v>
      </c>
      <c r="B37" s="36" t="s">
        <v>131</v>
      </c>
      <c r="C37" s="44">
        <v>5670</v>
      </c>
      <c r="D37" s="44"/>
      <c r="E37" s="45"/>
      <c r="F37" s="45"/>
    </row>
    <row r="38" spans="1:6" x14ac:dyDescent="0.35">
      <c r="A38" s="36" t="s">
        <v>138</v>
      </c>
      <c r="B38" s="36" t="s">
        <v>139</v>
      </c>
      <c r="C38" s="44">
        <v>7080.81</v>
      </c>
      <c r="D38" s="44">
        <v>10000</v>
      </c>
      <c r="E38" s="44">
        <v>8373.59</v>
      </c>
      <c r="F38" s="44">
        <v>10000</v>
      </c>
    </row>
    <row r="39" spans="1:6" x14ac:dyDescent="0.35">
      <c r="A39" s="36" t="s">
        <v>144</v>
      </c>
      <c r="B39" s="36" t="s">
        <v>145</v>
      </c>
      <c r="C39" s="44">
        <v>272</v>
      </c>
      <c r="D39" s="44"/>
      <c r="E39" s="45"/>
      <c r="F39" s="45"/>
    </row>
    <row r="40" spans="1:6" x14ac:dyDescent="0.35">
      <c r="A40" s="36" t="s">
        <v>146</v>
      </c>
      <c r="B40" s="36" t="s">
        <v>32</v>
      </c>
      <c r="C40" s="44">
        <v>3105</v>
      </c>
      <c r="D40" s="44"/>
      <c r="E40" s="45"/>
      <c r="F40" s="44">
        <v>4000</v>
      </c>
    </row>
    <row r="41" spans="1:6" x14ac:dyDescent="0.35">
      <c r="A41" s="36" t="s">
        <v>147</v>
      </c>
      <c r="B41" s="36" t="s">
        <v>148</v>
      </c>
      <c r="C41" s="44"/>
      <c r="D41" s="44">
        <v>27000</v>
      </c>
      <c r="E41" s="44">
        <v>24090</v>
      </c>
      <c r="F41" s="45"/>
    </row>
    <row r="42" spans="1:6" x14ac:dyDescent="0.35">
      <c r="A42" s="36" t="s">
        <v>149</v>
      </c>
      <c r="B42" s="36" t="s">
        <v>150</v>
      </c>
      <c r="C42" s="44">
        <v>4570.6499999999996</v>
      </c>
      <c r="D42" s="44">
        <v>16000</v>
      </c>
      <c r="E42" s="44">
        <v>33710.300000000003</v>
      </c>
      <c r="F42" s="44">
        <v>13000</v>
      </c>
    </row>
    <row r="43" spans="1:6" x14ac:dyDescent="0.35">
      <c r="A43" s="36" t="s">
        <v>151</v>
      </c>
      <c r="B43" s="36" t="s">
        <v>152</v>
      </c>
      <c r="C43" s="44">
        <v>5044.0600000000004</v>
      </c>
      <c r="D43" s="44">
        <v>5000</v>
      </c>
      <c r="E43" s="44">
        <v>4181.82</v>
      </c>
      <c r="F43" s="45">
        <v>20000</v>
      </c>
    </row>
    <row r="44" spans="1:6" x14ac:dyDescent="0.35">
      <c r="A44" s="36" t="s">
        <v>155</v>
      </c>
      <c r="B44" s="36" t="s">
        <v>156</v>
      </c>
      <c r="C44" s="44">
        <v>41400</v>
      </c>
      <c r="D44" s="44"/>
      <c r="E44" s="45"/>
      <c r="F44" s="44">
        <v>45000</v>
      </c>
    </row>
    <row r="45" spans="1:6" x14ac:dyDescent="0.35">
      <c r="A45" s="36" t="s">
        <v>157</v>
      </c>
      <c r="B45" s="36" t="s">
        <v>158</v>
      </c>
      <c r="C45" s="44">
        <v>3600</v>
      </c>
      <c r="D45" s="44"/>
      <c r="E45" s="45"/>
      <c r="F45" s="45">
        <v>45000</v>
      </c>
    </row>
    <row r="46" spans="1:6" x14ac:dyDescent="0.35">
      <c r="A46" s="36" t="s">
        <v>161</v>
      </c>
      <c r="B46" s="36" t="s">
        <v>162</v>
      </c>
      <c r="C46" s="44">
        <v>97.13</v>
      </c>
      <c r="D46" s="44">
        <v>5000</v>
      </c>
      <c r="E46" s="44">
        <v>2766.44</v>
      </c>
      <c r="F46" s="45"/>
    </row>
    <row r="47" spans="1:6" x14ac:dyDescent="0.35">
      <c r="A47" s="36" t="s">
        <v>163</v>
      </c>
      <c r="B47" s="36" t="s">
        <v>164</v>
      </c>
      <c r="C47" s="44">
        <v>340.14</v>
      </c>
      <c r="D47" s="44"/>
      <c r="E47" s="45"/>
      <c r="F47" s="45"/>
    </row>
    <row r="48" spans="1:6" ht="15" thickBot="1" x14ac:dyDescent="0.4">
      <c r="A48" s="38"/>
      <c r="B48" s="58" t="s">
        <v>169</v>
      </c>
      <c r="C48" s="75">
        <f t="shared" ref="C48:E48" si="1">SUM(C21:C47)</f>
        <v>576069.27000000014</v>
      </c>
      <c r="D48" s="75">
        <f t="shared" si="1"/>
        <v>410000</v>
      </c>
      <c r="E48" s="75">
        <f t="shared" si="1"/>
        <v>460858.3</v>
      </c>
      <c r="F48" s="75">
        <f>SUM(F21:F47)</f>
        <v>692500</v>
      </c>
    </row>
    <row r="49" spans="1:9" ht="15" thickBot="1" x14ac:dyDescent="0.4">
      <c r="A49" s="38"/>
      <c r="B49" s="58" t="s">
        <v>170</v>
      </c>
      <c r="C49" s="76">
        <v>48913.94</v>
      </c>
      <c r="D49" s="76">
        <v>35000</v>
      </c>
      <c r="E49" s="77">
        <f>E19-E48</f>
        <v>-70993.740000000049</v>
      </c>
      <c r="F49" s="78">
        <f>F19-F48</f>
        <v>500</v>
      </c>
      <c r="I49" s="18"/>
    </row>
  </sheetData>
  <sheetProtection algorithmName="SHA-512" hashValue="1z6srTQp0kgqV9ksJBrHTS+b3g7lR4+cGGiYZUXxiUR5uimBAMowOMpssNCmQHvi7cvbFcbQnx5v8juNwNKnGg==" saltValue="dWLGp5c9mnqCCmBJ2DMFDA==" spinCount="100000" sheet="1" objects="1" scenarios="1"/>
  <mergeCells count="1">
    <mergeCell ref="C3: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9E745-A05F-4581-9D21-37CF738CED34}">
  <dimension ref="A1:J59"/>
  <sheetViews>
    <sheetView workbookViewId="0">
      <selection activeCell="C1" sqref="C1"/>
    </sheetView>
  </sheetViews>
  <sheetFormatPr baseColWidth="10" defaultColWidth="8.7265625" defaultRowHeight="14.5" x14ac:dyDescent="0.35"/>
  <cols>
    <col min="1" max="1" width="8.54296875" customWidth="1"/>
    <col min="2" max="2" width="33.08984375" customWidth="1"/>
    <col min="3" max="4" width="10.453125" style="16" customWidth="1"/>
    <col min="5" max="6" width="11.08984375" style="16" bestFit="1" customWidth="1"/>
  </cols>
  <sheetData>
    <row r="1" spans="1:6" ht="27" customHeight="1" x14ac:dyDescent="0.6">
      <c r="A1" s="1" t="s">
        <v>0</v>
      </c>
    </row>
    <row r="2" spans="1:6" ht="21" customHeight="1" x14ac:dyDescent="0.4">
      <c r="A2" s="2" t="s">
        <v>1</v>
      </c>
    </row>
    <row r="3" spans="1:6" ht="23.5" customHeight="1" x14ac:dyDescent="0.4">
      <c r="A3" s="3" t="s">
        <v>180</v>
      </c>
    </row>
    <row r="4" spans="1:6" s="4" customFormat="1" ht="17.5" customHeight="1" x14ac:dyDescent="0.35">
      <c r="A4" s="10"/>
      <c r="B4" s="10"/>
      <c r="C4" s="53">
        <v>2023</v>
      </c>
      <c r="D4" s="53">
        <v>2023</v>
      </c>
      <c r="E4" s="53">
        <v>2022</v>
      </c>
      <c r="F4" s="53">
        <v>2024</v>
      </c>
    </row>
    <row r="5" spans="1:6" x14ac:dyDescent="0.35">
      <c r="A5" s="10" t="s">
        <v>2</v>
      </c>
      <c r="B5" s="10" t="s">
        <v>3</v>
      </c>
      <c r="C5" s="79" t="s">
        <v>185</v>
      </c>
      <c r="D5" s="79" t="s">
        <v>4</v>
      </c>
      <c r="E5" s="79" t="s">
        <v>185</v>
      </c>
      <c r="F5" s="79" t="s">
        <v>4</v>
      </c>
    </row>
    <row r="6" spans="1:6" x14ac:dyDescent="0.35">
      <c r="A6" s="36" t="s">
        <v>6</v>
      </c>
      <c r="B6" s="36" t="s">
        <v>7</v>
      </c>
      <c r="C6" s="22">
        <v>320</v>
      </c>
      <c r="D6" s="22"/>
      <c r="E6" s="22">
        <v>1920</v>
      </c>
      <c r="F6" s="24">
        <v>8000</v>
      </c>
    </row>
    <row r="7" spans="1:6" x14ac:dyDescent="0.35">
      <c r="A7" s="36" t="s">
        <v>8</v>
      </c>
      <c r="B7" s="36" t="s">
        <v>9</v>
      </c>
      <c r="C7" s="22">
        <v>48485.87</v>
      </c>
      <c r="D7" s="22">
        <v>50000</v>
      </c>
      <c r="E7" s="22">
        <v>42194.76</v>
      </c>
      <c r="F7" s="22">
        <v>52000</v>
      </c>
    </row>
    <row r="8" spans="1:6" x14ac:dyDescent="0.35">
      <c r="A8" s="36" t="s">
        <v>12</v>
      </c>
      <c r="B8" s="36" t="s">
        <v>13</v>
      </c>
      <c r="C8" s="22">
        <v>31225</v>
      </c>
      <c r="D8" s="22"/>
      <c r="E8" s="22">
        <v>1592</v>
      </c>
      <c r="F8" s="24"/>
    </row>
    <row r="9" spans="1:6" x14ac:dyDescent="0.35">
      <c r="A9" s="36" t="s">
        <v>16</v>
      </c>
      <c r="B9" s="36" t="s">
        <v>17</v>
      </c>
      <c r="C9" s="22">
        <v>-11999.87</v>
      </c>
      <c r="D9" s="22">
        <v>35000</v>
      </c>
      <c r="E9" s="22">
        <v>102607.98</v>
      </c>
      <c r="F9" s="22">
        <v>25000</v>
      </c>
    </row>
    <row r="10" spans="1:6" x14ac:dyDescent="0.35">
      <c r="A10" s="36" t="s">
        <v>18</v>
      </c>
      <c r="B10" s="36" t="s">
        <v>19</v>
      </c>
      <c r="C10" s="22">
        <v>10950</v>
      </c>
      <c r="D10" s="22">
        <v>8000</v>
      </c>
      <c r="E10" s="22">
        <v>10365</v>
      </c>
      <c r="F10" s="22">
        <v>8000</v>
      </c>
    </row>
    <row r="11" spans="1:6" x14ac:dyDescent="0.35">
      <c r="A11" s="36" t="s">
        <v>20</v>
      </c>
      <c r="B11" s="36" t="s">
        <v>21</v>
      </c>
      <c r="C11" s="22">
        <v>16108.56</v>
      </c>
      <c r="D11" s="22">
        <v>5000</v>
      </c>
      <c r="E11" s="22">
        <v>15542</v>
      </c>
      <c r="F11" s="22">
        <v>10000</v>
      </c>
    </row>
    <row r="12" spans="1:6" x14ac:dyDescent="0.35">
      <c r="A12" s="36" t="s">
        <v>22</v>
      </c>
      <c r="B12" s="36" t="s">
        <v>23</v>
      </c>
      <c r="C12" s="22">
        <v>27047.26</v>
      </c>
      <c r="D12" s="22">
        <v>25000</v>
      </c>
      <c r="E12" s="22">
        <v>32653.3</v>
      </c>
      <c r="F12" s="22">
        <v>15000</v>
      </c>
    </row>
    <row r="13" spans="1:6" x14ac:dyDescent="0.35">
      <c r="A13" s="36" t="s">
        <v>25</v>
      </c>
      <c r="B13" s="36" t="s">
        <v>26</v>
      </c>
      <c r="C13" s="22">
        <v>56604.35</v>
      </c>
      <c r="D13" s="22">
        <v>55000</v>
      </c>
      <c r="E13" s="22">
        <v>7650</v>
      </c>
      <c r="F13" s="22">
        <v>50000</v>
      </c>
    </row>
    <row r="14" spans="1:6" x14ac:dyDescent="0.35">
      <c r="A14" s="36" t="s">
        <v>27</v>
      </c>
      <c r="B14" s="36" t="s">
        <v>28</v>
      </c>
      <c r="C14" s="22">
        <v>4200</v>
      </c>
      <c r="D14" s="22"/>
      <c r="E14" s="22">
        <v>9750</v>
      </c>
      <c r="F14" s="24"/>
    </row>
    <row r="15" spans="1:6" x14ac:dyDescent="0.35">
      <c r="A15" s="36" t="s">
        <v>33</v>
      </c>
      <c r="B15" s="36" t="s">
        <v>34</v>
      </c>
      <c r="C15" s="22">
        <v>30100</v>
      </c>
      <c r="D15" s="22">
        <v>80000</v>
      </c>
      <c r="E15" s="22">
        <v>48200</v>
      </c>
      <c r="F15" s="22">
        <v>40000</v>
      </c>
    </row>
    <row r="16" spans="1:6" x14ac:dyDescent="0.35">
      <c r="A16" s="36" t="s">
        <v>39</v>
      </c>
      <c r="B16" s="36" t="s">
        <v>40</v>
      </c>
      <c r="C16" s="22">
        <v>2654.35</v>
      </c>
      <c r="D16" s="22">
        <v>5000</v>
      </c>
      <c r="E16" s="22">
        <v>5394.43</v>
      </c>
      <c r="F16" s="22">
        <v>3000</v>
      </c>
    </row>
    <row r="17" spans="1:8" x14ac:dyDescent="0.35">
      <c r="A17" s="36" t="s">
        <v>41</v>
      </c>
      <c r="B17" s="36" t="s">
        <v>42</v>
      </c>
      <c r="C17" s="22">
        <v>27486.98</v>
      </c>
      <c r="D17" s="22">
        <v>25000</v>
      </c>
      <c r="E17" s="22">
        <v>32873.72</v>
      </c>
      <c r="F17" s="22">
        <v>15000</v>
      </c>
    </row>
    <row r="18" spans="1:8" x14ac:dyDescent="0.35">
      <c r="A18" s="36" t="s">
        <v>45</v>
      </c>
      <c r="B18" s="36" t="s">
        <v>46</v>
      </c>
      <c r="C18" s="22"/>
      <c r="D18" s="22">
        <v>10000</v>
      </c>
      <c r="E18" s="22">
        <v>-7200</v>
      </c>
      <c r="F18" s="22">
        <v>1000</v>
      </c>
    </row>
    <row r="19" spans="1:8" x14ac:dyDescent="0.35">
      <c r="A19" s="36" t="s">
        <v>47</v>
      </c>
      <c r="B19" s="36" t="s">
        <v>48</v>
      </c>
      <c r="C19" s="22">
        <v>1355.83</v>
      </c>
      <c r="D19" s="22"/>
      <c r="E19" s="22"/>
      <c r="F19" s="24"/>
    </row>
    <row r="20" spans="1:8" x14ac:dyDescent="0.35">
      <c r="A20" s="38"/>
      <c r="B20" s="38" t="s">
        <v>49</v>
      </c>
      <c r="C20" s="23">
        <v>244538.33</v>
      </c>
      <c r="D20" s="23">
        <v>298000</v>
      </c>
      <c r="E20" s="23">
        <v>303543.19</v>
      </c>
      <c r="F20" s="25">
        <f>SUM(F6:F19)</f>
        <v>227000</v>
      </c>
      <c r="H20" s="54"/>
    </row>
    <row r="21" spans="1:8" x14ac:dyDescent="0.35">
      <c r="A21" s="12"/>
      <c r="B21" s="12"/>
      <c r="C21" s="20"/>
      <c r="D21" s="20"/>
      <c r="E21" s="20"/>
      <c r="F21" s="19"/>
    </row>
    <row r="22" spans="1:8" x14ac:dyDescent="0.35">
      <c r="A22" s="36" t="s">
        <v>50</v>
      </c>
      <c r="B22" s="36" t="s">
        <v>51</v>
      </c>
      <c r="C22" s="22">
        <v>24758.080000000002</v>
      </c>
      <c r="D22" s="22"/>
      <c r="E22" s="22">
        <v>1592</v>
      </c>
      <c r="F22" s="24"/>
    </row>
    <row r="23" spans="1:8" x14ac:dyDescent="0.35">
      <c r="A23" s="36" t="s">
        <v>52</v>
      </c>
      <c r="B23" s="36" t="s">
        <v>53</v>
      </c>
      <c r="C23" s="22">
        <v>8237.42</v>
      </c>
      <c r="D23" s="22">
        <v>18000</v>
      </c>
      <c r="E23" s="22">
        <v>23027.62</v>
      </c>
      <c r="F23" s="22">
        <v>15000</v>
      </c>
    </row>
    <row r="24" spans="1:8" x14ac:dyDescent="0.35">
      <c r="A24" s="36" t="s">
        <v>59</v>
      </c>
      <c r="B24" s="36" t="s">
        <v>60</v>
      </c>
      <c r="C24" s="22">
        <v>81000</v>
      </c>
      <c r="D24" s="22">
        <v>85000</v>
      </c>
      <c r="E24" s="22">
        <v>79000</v>
      </c>
      <c r="F24" s="22">
        <v>60000</v>
      </c>
    </row>
    <row r="25" spans="1:8" x14ac:dyDescent="0.35">
      <c r="A25" s="36" t="s">
        <v>61</v>
      </c>
      <c r="B25" s="36" t="s">
        <v>62</v>
      </c>
      <c r="C25" s="22">
        <v>47000</v>
      </c>
      <c r="D25" s="22">
        <v>60000</v>
      </c>
      <c r="E25" s="22">
        <v>66500</v>
      </c>
      <c r="F25" s="33">
        <v>40000</v>
      </c>
    </row>
    <row r="26" spans="1:8" x14ac:dyDescent="0.35">
      <c r="A26" s="36" t="s">
        <v>69</v>
      </c>
      <c r="B26" s="36" t="s">
        <v>70</v>
      </c>
      <c r="C26" s="22">
        <v>13610</v>
      </c>
      <c r="D26" s="22">
        <v>15000</v>
      </c>
      <c r="E26" s="22">
        <v>11270</v>
      </c>
      <c r="F26" s="22">
        <v>20000</v>
      </c>
    </row>
    <row r="27" spans="1:8" x14ac:dyDescent="0.35">
      <c r="A27" s="36" t="s">
        <v>74</v>
      </c>
      <c r="B27" s="36" t="s">
        <v>75</v>
      </c>
      <c r="C27" s="22">
        <v>9536</v>
      </c>
      <c r="D27" s="22">
        <v>3000</v>
      </c>
      <c r="E27" s="22">
        <v>10069</v>
      </c>
      <c r="F27" s="22">
        <v>3000</v>
      </c>
    </row>
    <row r="28" spans="1:8" x14ac:dyDescent="0.35">
      <c r="A28" s="36" t="s">
        <v>84</v>
      </c>
      <c r="B28" s="36" t="s">
        <v>85</v>
      </c>
      <c r="C28" s="22">
        <v>7390</v>
      </c>
      <c r="D28" s="22"/>
      <c r="E28" s="24"/>
      <c r="F28" s="24"/>
    </row>
    <row r="29" spans="1:8" x14ac:dyDescent="0.35">
      <c r="A29" s="36" t="s">
        <v>86</v>
      </c>
      <c r="B29" s="36" t="s">
        <v>87</v>
      </c>
      <c r="C29" s="22">
        <v>1370</v>
      </c>
      <c r="D29" s="22"/>
      <c r="E29" s="24"/>
      <c r="F29" s="24"/>
    </row>
    <row r="30" spans="1:8" x14ac:dyDescent="0.35">
      <c r="A30" s="36" t="s">
        <v>92</v>
      </c>
      <c r="B30" s="36" t="s">
        <v>93</v>
      </c>
      <c r="C30" s="22"/>
      <c r="D30" s="22">
        <v>4000</v>
      </c>
      <c r="E30" s="24"/>
      <c r="F30" s="24">
        <v>4000</v>
      </c>
    </row>
    <row r="31" spans="1:8" x14ac:dyDescent="0.35">
      <c r="A31" s="36" t="s">
        <v>96</v>
      </c>
      <c r="B31" s="36" t="s">
        <v>97</v>
      </c>
      <c r="C31" s="22">
        <v>12186.3</v>
      </c>
      <c r="D31" s="22">
        <v>20000</v>
      </c>
      <c r="E31" s="22">
        <v>7398.3</v>
      </c>
      <c r="F31" s="22">
        <v>15000</v>
      </c>
    </row>
    <row r="32" spans="1:8" x14ac:dyDescent="0.35">
      <c r="A32" s="36" t="s">
        <v>104</v>
      </c>
      <c r="B32" s="36" t="s">
        <v>105</v>
      </c>
      <c r="C32" s="22"/>
      <c r="D32" s="22">
        <v>2000</v>
      </c>
      <c r="E32" s="24"/>
      <c r="F32" s="24">
        <v>4000</v>
      </c>
    </row>
    <row r="33" spans="1:8" x14ac:dyDescent="0.35">
      <c r="A33" s="36" t="s">
        <v>110</v>
      </c>
      <c r="B33" s="36" t="s">
        <v>111</v>
      </c>
      <c r="C33" s="22"/>
      <c r="D33" s="22">
        <v>4500</v>
      </c>
      <c r="E33" s="22">
        <v>3501</v>
      </c>
      <c r="F33" s="24">
        <v>3000</v>
      </c>
    </row>
    <row r="34" spans="1:8" x14ac:dyDescent="0.35">
      <c r="A34" s="36" t="s">
        <v>114</v>
      </c>
      <c r="B34" s="36" t="s">
        <v>115</v>
      </c>
      <c r="C34" s="22">
        <v>1500</v>
      </c>
      <c r="D34" s="22">
        <v>2000</v>
      </c>
      <c r="E34" s="22">
        <v>268</v>
      </c>
      <c r="F34" s="22">
        <v>4000</v>
      </c>
    </row>
    <row r="35" spans="1:8" x14ac:dyDescent="0.35">
      <c r="A35" s="36" t="s">
        <v>116</v>
      </c>
      <c r="B35" s="36" t="s">
        <v>117</v>
      </c>
      <c r="C35" s="22"/>
      <c r="D35" s="22">
        <v>1000</v>
      </c>
      <c r="E35" s="22">
        <v>1435</v>
      </c>
      <c r="F35" s="24">
        <v>500</v>
      </c>
    </row>
    <row r="36" spans="1:8" x14ac:dyDescent="0.35">
      <c r="A36" s="36" t="s">
        <v>124</v>
      </c>
      <c r="B36" s="36" t="s">
        <v>125</v>
      </c>
      <c r="C36" s="22"/>
      <c r="D36" s="22">
        <v>2000</v>
      </c>
      <c r="E36" s="22">
        <v>2466.5</v>
      </c>
      <c r="F36" s="24">
        <v>1000</v>
      </c>
    </row>
    <row r="37" spans="1:8" x14ac:dyDescent="0.35">
      <c r="A37" s="36" t="s">
        <v>126</v>
      </c>
      <c r="B37" s="36" t="s">
        <v>127</v>
      </c>
      <c r="C37" s="22">
        <v>3539.2</v>
      </c>
      <c r="D37" s="22">
        <v>4000</v>
      </c>
      <c r="E37" s="22">
        <v>3021.65</v>
      </c>
      <c r="F37" s="22">
        <v>4000</v>
      </c>
    </row>
    <row r="38" spans="1:8" x14ac:dyDescent="0.35">
      <c r="A38" s="36" t="s">
        <v>128</v>
      </c>
      <c r="B38" s="36" t="s">
        <v>129</v>
      </c>
      <c r="C38" s="22"/>
      <c r="D38" s="22"/>
      <c r="E38" s="22">
        <v>1128</v>
      </c>
      <c r="F38" s="24"/>
    </row>
    <row r="39" spans="1:8" x14ac:dyDescent="0.35">
      <c r="A39" s="36" t="s">
        <v>134</v>
      </c>
      <c r="B39" s="36" t="s">
        <v>135</v>
      </c>
      <c r="C39" s="22">
        <v>691.4</v>
      </c>
      <c r="D39" s="22"/>
      <c r="E39" s="22">
        <v>789.1</v>
      </c>
      <c r="F39" s="24"/>
    </row>
    <row r="40" spans="1:8" x14ac:dyDescent="0.35">
      <c r="A40" s="36" t="s">
        <v>136</v>
      </c>
      <c r="B40" s="36" t="s">
        <v>137</v>
      </c>
      <c r="C40" s="22">
        <v>279</v>
      </c>
      <c r="D40" s="22"/>
      <c r="E40" s="24"/>
      <c r="F40" s="24"/>
    </row>
    <row r="41" spans="1:8" x14ac:dyDescent="0.35">
      <c r="A41" s="36" t="s">
        <v>138</v>
      </c>
      <c r="B41" s="36" t="s">
        <v>139</v>
      </c>
      <c r="C41" s="22">
        <v>2564.61</v>
      </c>
      <c r="D41" s="22">
        <v>1500</v>
      </c>
      <c r="E41" s="22">
        <v>1421</v>
      </c>
      <c r="F41" s="22">
        <v>2000</v>
      </c>
    </row>
    <row r="42" spans="1:8" x14ac:dyDescent="0.35">
      <c r="A42" s="36" t="s">
        <v>146</v>
      </c>
      <c r="B42" s="36" t="s">
        <v>32</v>
      </c>
      <c r="C42" s="22">
        <v>3500</v>
      </c>
      <c r="D42" s="22"/>
      <c r="E42" s="22">
        <v>3500</v>
      </c>
      <c r="F42" s="24"/>
    </row>
    <row r="43" spans="1:8" x14ac:dyDescent="0.35">
      <c r="A43" s="36" t="s">
        <v>147</v>
      </c>
      <c r="B43" s="36" t="s">
        <v>148</v>
      </c>
      <c r="C43" s="22">
        <v>33405</v>
      </c>
      <c r="D43" s="22">
        <v>50000</v>
      </c>
      <c r="E43" s="22">
        <v>67188</v>
      </c>
      <c r="F43" s="22">
        <v>45000</v>
      </c>
    </row>
    <row r="44" spans="1:8" x14ac:dyDescent="0.35">
      <c r="A44" s="36" t="s">
        <v>149</v>
      </c>
      <c r="B44" s="36" t="s">
        <v>150</v>
      </c>
      <c r="C44" s="22"/>
      <c r="D44" s="22"/>
      <c r="E44" s="22">
        <v>46828</v>
      </c>
      <c r="F44" s="24">
        <v>4000</v>
      </c>
    </row>
    <row r="45" spans="1:8" x14ac:dyDescent="0.35">
      <c r="A45" s="36" t="s">
        <v>151</v>
      </c>
      <c r="B45" s="36" t="s">
        <v>152</v>
      </c>
      <c r="C45" s="22"/>
      <c r="D45" s="22">
        <v>2500</v>
      </c>
      <c r="E45" s="22">
        <v>310</v>
      </c>
      <c r="F45" s="22">
        <v>10000</v>
      </c>
      <c r="H45" s="54"/>
    </row>
    <row r="49" spans="1:10" ht="18.5" x14ac:dyDescent="0.45">
      <c r="B49" s="50" t="s">
        <v>207</v>
      </c>
    </row>
    <row r="50" spans="1:10" x14ac:dyDescent="0.35">
      <c r="A50" s="35"/>
      <c r="B50" s="35"/>
      <c r="C50" s="46">
        <v>2023</v>
      </c>
      <c r="D50" s="46">
        <v>2023</v>
      </c>
      <c r="E50" s="46">
        <v>2022</v>
      </c>
      <c r="F50" s="46">
        <v>2024</v>
      </c>
    </row>
    <row r="51" spans="1:10" x14ac:dyDescent="0.35">
      <c r="A51" s="35"/>
      <c r="B51" s="35"/>
      <c r="C51" s="79" t="s">
        <v>205</v>
      </c>
      <c r="D51" s="79" t="s">
        <v>4</v>
      </c>
      <c r="E51" s="79" t="s">
        <v>205</v>
      </c>
      <c r="F51" s="79" t="s">
        <v>4</v>
      </c>
    </row>
    <row r="52" spans="1:10" x14ac:dyDescent="0.35">
      <c r="A52" s="36" t="s">
        <v>153</v>
      </c>
      <c r="B52" s="36" t="s">
        <v>154</v>
      </c>
      <c r="C52" s="22"/>
      <c r="D52" s="22">
        <v>3000</v>
      </c>
      <c r="E52" s="22">
        <v>2060</v>
      </c>
      <c r="F52" s="24">
        <v>3000</v>
      </c>
    </row>
    <row r="53" spans="1:10" x14ac:dyDescent="0.35">
      <c r="A53" s="36" t="s">
        <v>157</v>
      </c>
      <c r="B53" s="36" t="s">
        <v>158</v>
      </c>
      <c r="C53" s="22">
        <v>10530</v>
      </c>
      <c r="D53" s="22">
        <v>5000</v>
      </c>
      <c r="E53" s="22">
        <v>4800</v>
      </c>
      <c r="F53" s="22">
        <v>5000</v>
      </c>
    </row>
    <row r="54" spans="1:10" x14ac:dyDescent="0.35">
      <c r="A54" s="36" t="s">
        <v>161</v>
      </c>
      <c r="B54" s="36" t="s">
        <v>162</v>
      </c>
      <c r="C54" s="22">
        <v>502.71</v>
      </c>
      <c r="D54" s="22">
        <v>500</v>
      </c>
      <c r="E54" s="22">
        <v>1200.24</v>
      </c>
      <c r="F54" s="22">
        <v>500</v>
      </c>
    </row>
    <row r="55" spans="1:10" x14ac:dyDescent="0.35">
      <c r="A55" s="36" t="s">
        <v>163</v>
      </c>
      <c r="B55" s="36" t="s">
        <v>164</v>
      </c>
      <c r="C55" s="22">
        <v>132.77000000000001</v>
      </c>
      <c r="D55" s="22"/>
      <c r="E55" s="24"/>
      <c r="F55" s="24"/>
    </row>
    <row r="56" spans="1:10" x14ac:dyDescent="0.35">
      <c r="A56" s="36" t="s">
        <v>165</v>
      </c>
      <c r="B56" s="36" t="s">
        <v>166</v>
      </c>
      <c r="C56" s="22">
        <v>29000</v>
      </c>
      <c r="D56" s="22"/>
      <c r="E56" s="22">
        <v>15750</v>
      </c>
      <c r="F56" s="22">
        <v>30000</v>
      </c>
      <c r="H56" s="54"/>
    </row>
    <row r="57" spans="1:10" x14ac:dyDescent="0.35">
      <c r="A57" s="36" t="s">
        <v>167</v>
      </c>
      <c r="B57" s="36" t="s">
        <v>168</v>
      </c>
      <c r="C57" s="22"/>
      <c r="D57" s="22"/>
      <c r="E57" s="22">
        <v>2795.75</v>
      </c>
      <c r="F57" s="24"/>
      <c r="H57" s="54"/>
    </row>
    <row r="58" spans="1:10" x14ac:dyDescent="0.35">
      <c r="A58" s="38"/>
      <c r="B58" s="38" t="s">
        <v>169</v>
      </c>
      <c r="C58" s="23">
        <v>290732.40999999997</v>
      </c>
      <c r="D58" s="23">
        <v>283000</v>
      </c>
      <c r="E58" s="23">
        <v>357319.16</v>
      </c>
      <c r="F58" s="25">
        <v>273000</v>
      </c>
      <c r="H58" s="54"/>
    </row>
    <row r="59" spans="1:10" x14ac:dyDescent="0.35">
      <c r="A59" s="38"/>
      <c r="B59" s="38" t="s">
        <v>170</v>
      </c>
      <c r="C59" s="84">
        <v>-46194.080000000002</v>
      </c>
      <c r="D59" s="23">
        <v>15000</v>
      </c>
      <c r="E59" s="81">
        <f>E20-E58</f>
        <v>-53775.969999999972</v>
      </c>
      <c r="F59" s="81">
        <f>F20-F58</f>
        <v>-46000</v>
      </c>
      <c r="J59" s="54"/>
    </row>
  </sheetData>
  <sheetProtection algorithmName="SHA-512" hashValue="gqjg0t9jwg/7ns9IhcyYvjqbKj+xw+GiAYnaDpIWH4wCUzkuTmzo+1BveBjmEBoZ22DtIzWGm8o84JBur1y9qA==" saltValue="rG9CXpJSUK1+k1HQnz7DyQ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F039F-832C-4B9F-8B3A-BBB6E90EC496}">
  <dimension ref="A1:J75"/>
  <sheetViews>
    <sheetView workbookViewId="0">
      <selection activeCell="C1" sqref="C1"/>
    </sheetView>
  </sheetViews>
  <sheetFormatPr baseColWidth="10" defaultColWidth="8.7265625" defaultRowHeight="14.5" x14ac:dyDescent="0.35"/>
  <cols>
    <col min="1" max="1" width="7" customWidth="1"/>
    <col min="2" max="2" width="23.6328125" customWidth="1"/>
    <col min="3" max="3" width="10.453125" style="16" customWidth="1"/>
    <col min="4" max="4" width="12" style="16" customWidth="1"/>
    <col min="5" max="5" width="12.54296875" style="16" bestFit="1" customWidth="1"/>
    <col min="6" max="6" width="11" style="16" bestFit="1" customWidth="1"/>
    <col min="7" max="7" width="9.7265625" bestFit="1" customWidth="1"/>
    <col min="8" max="8" width="11" bestFit="1" customWidth="1"/>
  </cols>
  <sheetData>
    <row r="1" spans="1:6" ht="27" customHeight="1" x14ac:dyDescent="0.6">
      <c r="A1" s="1" t="s">
        <v>0</v>
      </c>
    </row>
    <row r="2" spans="1:6" ht="18" customHeight="1" x14ac:dyDescent="0.4">
      <c r="A2" s="2" t="s">
        <v>203</v>
      </c>
    </row>
    <row r="3" spans="1:6" ht="18" customHeight="1" x14ac:dyDescent="0.4">
      <c r="A3" s="3"/>
    </row>
    <row r="4" spans="1:6" s="4" customFormat="1" x14ac:dyDescent="0.35">
      <c r="A4" s="10"/>
      <c r="B4" s="10"/>
      <c r="C4" s="97">
        <v>2023</v>
      </c>
      <c r="D4" s="97"/>
      <c r="E4" s="46">
        <v>2022</v>
      </c>
      <c r="F4" s="46">
        <v>2024</v>
      </c>
    </row>
    <row r="5" spans="1:6" x14ac:dyDescent="0.35">
      <c r="A5" s="10" t="s">
        <v>2</v>
      </c>
      <c r="B5" s="10" t="s">
        <v>3</v>
      </c>
      <c r="C5" s="25" t="s">
        <v>185</v>
      </c>
      <c r="D5" s="25" t="s">
        <v>4</v>
      </c>
      <c r="E5" s="25" t="s">
        <v>185</v>
      </c>
      <c r="F5" s="25" t="s">
        <v>4</v>
      </c>
    </row>
    <row r="6" spans="1:6" x14ac:dyDescent="0.35">
      <c r="A6" s="36" t="s">
        <v>6</v>
      </c>
      <c r="B6" s="36" t="s">
        <v>7</v>
      </c>
      <c r="C6" s="22"/>
      <c r="D6" s="22">
        <v>5000</v>
      </c>
      <c r="E6" s="22">
        <v>5300</v>
      </c>
      <c r="F6" s="24"/>
    </row>
    <row r="7" spans="1:6" x14ac:dyDescent="0.35">
      <c r="A7" s="36" t="s">
        <v>8</v>
      </c>
      <c r="B7" s="36" t="s">
        <v>9</v>
      </c>
      <c r="C7" s="22">
        <v>32643</v>
      </c>
      <c r="D7" s="22">
        <v>50000</v>
      </c>
      <c r="E7" s="22">
        <v>44765</v>
      </c>
      <c r="F7" s="22">
        <v>45000</v>
      </c>
    </row>
    <row r="8" spans="1:6" x14ac:dyDescent="0.35">
      <c r="A8" s="36" t="s">
        <v>187</v>
      </c>
      <c r="B8" s="36" t="s">
        <v>188</v>
      </c>
      <c r="C8" s="22"/>
      <c r="D8" s="22"/>
      <c r="E8" s="22">
        <v>173062.5</v>
      </c>
      <c r="F8" s="24"/>
    </row>
    <row r="9" spans="1:6" x14ac:dyDescent="0.35">
      <c r="A9" s="36" t="s">
        <v>10</v>
      </c>
      <c r="B9" s="36" t="s">
        <v>11</v>
      </c>
      <c r="C9" s="22"/>
      <c r="D9" s="22">
        <v>20000</v>
      </c>
      <c r="E9" s="22">
        <v>20000</v>
      </c>
      <c r="F9" s="24"/>
    </row>
    <row r="10" spans="1:6" x14ac:dyDescent="0.35">
      <c r="A10" s="36" t="s">
        <v>12</v>
      </c>
      <c r="B10" s="36" t="s">
        <v>13</v>
      </c>
      <c r="C10" s="22">
        <v>58000</v>
      </c>
      <c r="D10" s="22">
        <v>50000</v>
      </c>
      <c r="E10" s="22">
        <v>50000</v>
      </c>
      <c r="F10" s="22">
        <v>50000</v>
      </c>
    </row>
    <row r="11" spans="1:6" x14ac:dyDescent="0.35">
      <c r="A11" s="36" t="s">
        <v>14</v>
      </c>
      <c r="B11" s="36" t="s">
        <v>15</v>
      </c>
      <c r="C11" s="22"/>
      <c r="D11" s="22"/>
      <c r="E11" s="22">
        <v>502.01</v>
      </c>
      <c r="F11" s="24"/>
    </row>
    <row r="12" spans="1:6" x14ac:dyDescent="0.35">
      <c r="A12" s="36" t="s">
        <v>16</v>
      </c>
      <c r="B12" s="36" t="s">
        <v>17</v>
      </c>
      <c r="C12" s="22">
        <v>175066</v>
      </c>
      <c r="D12" s="22">
        <v>165000</v>
      </c>
      <c r="E12" s="22">
        <v>282619.64</v>
      </c>
      <c r="F12" s="22">
        <v>190000</v>
      </c>
    </row>
    <row r="13" spans="1:6" x14ac:dyDescent="0.35">
      <c r="A13" s="36" t="s">
        <v>18</v>
      </c>
      <c r="B13" s="36" t="s">
        <v>19</v>
      </c>
      <c r="C13" s="22">
        <v>46751</v>
      </c>
      <c r="D13" s="22">
        <v>55000</v>
      </c>
      <c r="E13" s="22">
        <v>49972</v>
      </c>
      <c r="F13" s="22">
        <v>45000</v>
      </c>
    </row>
    <row r="14" spans="1:6" x14ac:dyDescent="0.35">
      <c r="A14" s="36" t="s">
        <v>20</v>
      </c>
      <c r="B14" s="36" t="s">
        <v>21</v>
      </c>
      <c r="C14" s="22">
        <v>71931.350000000006</v>
      </c>
      <c r="D14" s="22">
        <v>100000</v>
      </c>
      <c r="E14" s="22">
        <v>94824</v>
      </c>
      <c r="F14" s="22">
        <v>70000</v>
      </c>
    </row>
    <row r="15" spans="1:6" x14ac:dyDescent="0.35">
      <c r="A15" s="36" t="s">
        <v>22</v>
      </c>
      <c r="B15" s="36" t="s">
        <v>23</v>
      </c>
      <c r="C15" s="22">
        <v>106276.63</v>
      </c>
      <c r="D15" s="22">
        <v>130000</v>
      </c>
      <c r="E15" s="22">
        <v>148710.24</v>
      </c>
      <c r="F15" s="22">
        <v>105000</v>
      </c>
    </row>
    <row r="16" spans="1:6" x14ac:dyDescent="0.35">
      <c r="A16" s="36" t="s">
        <v>25</v>
      </c>
      <c r="B16" s="36" t="s">
        <v>26</v>
      </c>
      <c r="C16" s="22">
        <v>29414.86</v>
      </c>
      <c r="D16" s="22">
        <v>20000</v>
      </c>
      <c r="E16" s="22">
        <v>5975</v>
      </c>
      <c r="F16" s="22">
        <v>30000</v>
      </c>
    </row>
    <row r="17" spans="1:8" x14ac:dyDescent="0.35">
      <c r="A17" s="36" t="s">
        <v>27</v>
      </c>
      <c r="B17" s="36" t="s">
        <v>28</v>
      </c>
      <c r="C17" s="22">
        <v>6000</v>
      </c>
      <c r="D17" s="22"/>
      <c r="E17" s="22">
        <v>41825</v>
      </c>
      <c r="F17" s="24"/>
    </row>
    <row r="18" spans="1:8" x14ac:dyDescent="0.35">
      <c r="A18" s="36" t="s">
        <v>29</v>
      </c>
      <c r="B18" s="36" t="s">
        <v>30</v>
      </c>
      <c r="C18" s="22">
        <v>8210</v>
      </c>
      <c r="D18" s="22"/>
      <c r="E18" s="24"/>
      <c r="F18" s="24"/>
    </row>
    <row r="19" spans="1:8" x14ac:dyDescent="0.35">
      <c r="A19" s="36" t="s">
        <v>33</v>
      </c>
      <c r="B19" s="36" t="s">
        <v>34</v>
      </c>
      <c r="C19" s="22">
        <v>317800</v>
      </c>
      <c r="D19" s="22">
        <v>180000</v>
      </c>
      <c r="E19" s="22">
        <v>203300</v>
      </c>
      <c r="F19" s="22">
        <v>300000</v>
      </c>
    </row>
    <row r="20" spans="1:8" x14ac:dyDescent="0.35">
      <c r="A20" s="36" t="s">
        <v>35</v>
      </c>
      <c r="B20" s="36" t="s">
        <v>36</v>
      </c>
      <c r="C20" s="22"/>
      <c r="D20" s="22"/>
      <c r="E20" s="22">
        <v>8090</v>
      </c>
      <c r="F20" s="24"/>
    </row>
    <row r="21" spans="1:8" x14ac:dyDescent="0.35">
      <c r="A21" s="36" t="s">
        <v>39</v>
      </c>
      <c r="B21" s="36" t="s">
        <v>40</v>
      </c>
      <c r="C21" s="22">
        <v>22152.55</v>
      </c>
      <c r="D21" s="22">
        <v>30000</v>
      </c>
      <c r="E21" s="22">
        <v>42230.65</v>
      </c>
      <c r="F21" s="22">
        <v>25000</v>
      </c>
    </row>
    <row r="22" spans="1:8" x14ac:dyDescent="0.35">
      <c r="A22" s="36" t="s">
        <v>41</v>
      </c>
      <c r="B22" s="36" t="s">
        <v>42</v>
      </c>
      <c r="C22" s="22">
        <v>65786.710000000006</v>
      </c>
      <c r="D22" s="22">
        <v>60000</v>
      </c>
      <c r="E22" s="22">
        <v>62994.18</v>
      </c>
      <c r="F22" s="22">
        <v>65000</v>
      </c>
    </row>
    <row r="23" spans="1:8" x14ac:dyDescent="0.35">
      <c r="A23" s="36" t="s">
        <v>43</v>
      </c>
      <c r="B23" s="36" t="s">
        <v>44</v>
      </c>
      <c r="C23" s="22">
        <v>10135</v>
      </c>
      <c r="D23" s="22"/>
      <c r="E23" s="24"/>
      <c r="F23" s="22">
        <v>15000</v>
      </c>
    </row>
    <row r="24" spans="1:8" x14ac:dyDescent="0.35">
      <c r="A24" s="36" t="s">
        <v>45</v>
      </c>
      <c r="B24" s="36" t="s">
        <v>46</v>
      </c>
      <c r="C24" s="22">
        <v>7861</v>
      </c>
      <c r="D24" s="22">
        <v>110000</v>
      </c>
      <c r="E24" s="22">
        <v>-23900</v>
      </c>
      <c r="F24" s="24"/>
    </row>
    <row r="25" spans="1:8" x14ac:dyDescent="0.35">
      <c r="A25" s="36" t="s">
        <v>47</v>
      </c>
      <c r="B25" s="36" t="s">
        <v>189</v>
      </c>
      <c r="C25" s="22"/>
      <c r="D25" s="22"/>
      <c r="E25" s="22">
        <v>2350</v>
      </c>
      <c r="F25" s="24"/>
    </row>
    <row r="26" spans="1:8" x14ac:dyDescent="0.35">
      <c r="A26" s="38"/>
      <c r="B26" s="38" t="s">
        <v>49</v>
      </c>
      <c r="C26" s="23">
        <f>SUM(C6:C25)</f>
        <v>958028.1</v>
      </c>
      <c r="D26" s="23">
        <v>975000</v>
      </c>
      <c r="E26" s="23">
        <v>1212620.22</v>
      </c>
      <c r="F26" s="25">
        <f>SUM(F6:F25)</f>
        <v>940000</v>
      </c>
      <c r="H26" s="54"/>
    </row>
    <row r="27" spans="1:8" x14ac:dyDescent="0.35">
      <c r="A27" s="12"/>
      <c r="B27" s="12"/>
      <c r="C27" s="20"/>
      <c r="D27" s="20"/>
      <c r="E27" s="20"/>
      <c r="F27" s="19"/>
      <c r="H27" s="54"/>
    </row>
    <row r="28" spans="1:8" x14ac:dyDescent="0.35">
      <c r="A28" s="36" t="s">
        <v>50</v>
      </c>
      <c r="B28" s="36" t="s">
        <v>51</v>
      </c>
      <c r="C28" s="22">
        <v>0</v>
      </c>
      <c r="D28" s="22">
        <v>8000</v>
      </c>
      <c r="E28" s="22">
        <v>632.79999999999995</v>
      </c>
      <c r="F28" s="24"/>
    </row>
    <row r="29" spans="1:8" x14ac:dyDescent="0.35">
      <c r="A29" s="36" t="s">
        <v>52</v>
      </c>
      <c r="B29" s="36" t="s">
        <v>53</v>
      </c>
      <c r="C29" s="22">
        <v>57683.54</v>
      </c>
      <c r="D29" s="22">
        <v>25000</v>
      </c>
      <c r="E29" s="22">
        <v>40259.06</v>
      </c>
      <c r="F29" s="24">
        <v>30000</v>
      </c>
    </row>
    <row r="30" spans="1:8" x14ac:dyDescent="0.35">
      <c r="A30" s="36" t="s">
        <v>54</v>
      </c>
      <c r="B30" s="36" t="s">
        <v>55</v>
      </c>
      <c r="C30" s="22">
        <v>7500</v>
      </c>
      <c r="D30" s="22"/>
      <c r="E30" s="24"/>
      <c r="F30" s="24"/>
    </row>
    <row r="31" spans="1:8" x14ac:dyDescent="0.35">
      <c r="A31" s="36" t="s">
        <v>59</v>
      </c>
      <c r="B31" s="36" t="s">
        <v>60</v>
      </c>
      <c r="C31" s="22">
        <v>305750</v>
      </c>
      <c r="D31" s="22">
        <v>250000</v>
      </c>
      <c r="E31" s="22">
        <v>341337.5</v>
      </c>
      <c r="F31" s="24">
        <v>310000</v>
      </c>
      <c r="G31" s="6"/>
    </row>
    <row r="32" spans="1:8" x14ac:dyDescent="0.35">
      <c r="A32" s="36" t="s">
        <v>61</v>
      </c>
      <c r="B32" s="36" t="s">
        <v>62</v>
      </c>
      <c r="C32" s="22">
        <v>53000</v>
      </c>
      <c r="D32" s="22">
        <v>35000</v>
      </c>
      <c r="E32" s="22">
        <v>27500</v>
      </c>
      <c r="F32" s="24">
        <v>50000</v>
      </c>
      <c r="G32" s="15"/>
    </row>
    <row r="33" spans="1:8" x14ac:dyDescent="0.35">
      <c r="A33" s="36" t="s">
        <v>63</v>
      </c>
      <c r="B33" s="36" t="s">
        <v>64</v>
      </c>
      <c r="C33" s="22">
        <v>6556</v>
      </c>
      <c r="D33" s="22"/>
      <c r="E33" s="24"/>
      <c r="F33" s="47"/>
    </row>
    <row r="34" spans="1:8" x14ac:dyDescent="0.35">
      <c r="A34" s="36" t="s">
        <v>65</v>
      </c>
      <c r="B34" s="36" t="s">
        <v>66</v>
      </c>
      <c r="C34" s="22">
        <v>310</v>
      </c>
      <c r="D34" s="22">
        <v>2000</v>
      </c>
      <c r="E34" s="22">
        <v>1680</v>
      </c>
      <c r="F34" s="24">
        <v>2000</v>
      </c>
    </row>
    <row r="35" spans="1:8" x14ac:dyDescent="0.35">
      <c r="A35" s="36" t="s">
        <v>67</v>
      </c>
      <c r="B35" s="36" t="s">
        <v>68</v>
      </c>
      <c r="C35" s="22"/>
      <c r="D35" s="22">
        <v>2000</v>
      </c>
      <c r="E35" s="24"/>
      <c r="F35" s="24"/>
      <c r="H35" s="54"/>
    </row>
    <row r="36" spans="1:8" x14ac:dyDescent="0.35">
      <c r="A36" s="36" t="s">
        <v>69</v>
      </c>
      <c r="B36" s="36" t="s">
        <v>70</v>
      </c>
      <c r="C36" s="22">
        <v>10440</v>
      </c>
      <c r="D36" s="22">
        <v>25000</v>
      </c>
      <c r="E36" s="22">
        <v>18870</v>
      </c>
      <c r="F36" s="24">
        <v>15000</v>
      </c>
    </row>
    <row r="37" spans="1:8" x14ac:dyDescent="0.35">
      <c r="A37" s="36" t="s">
        <v>71</v>
      </c>
      <c r="B37" s="36" t="s">
        <v>72</v>
      </c>
      <c r="C37" s="22"/>
      <c r="D37" s="22">
        <v>1000</v>
      </c>
      <c r="E37" s="24"/>
      <c r="F37" s="24"/>
    </row>
    <row r="38" spans="1:8" x14ac:dyDescent="0.35">
      <c r="A38" s="36" t="s">
        <v>74</v>
      </c>
      <c r="B38" s="36" t="s">
        <v>75</v>
      </c>
      <c r="C38" s="22"/>
      <c r="D38" s="22">
        <v>10000</v>
      </c>
      <c r="E38" s="22">
        <v>7269</v>
      </c>
      <c r="F38" s="24"/>
    </row>
    <row r="39" spans="1:8" x14ac:dyDescent="0.35">
      <c r="A39" s="36" t="s">
        <v>76</v>
      </c>
      <c r="B39" s="36" t="s">
        <v>77</v>
      </c>
      <c r="C39" s="22"/>
      <c r="D39" s="22">
        <v>115000</v>
      </c>
      <c r="E39" s="22">
        <v>2657</v>
      </c>
      <c r="F39" s="24">
        <v>160000</v>
      </c>
    </row>
    <row r="40" spans="1:8" x14ac:dyDescent="0.35">
      <c r="A40" s="36" t="s">
        <v>86</v>
      </c>
      <c r="B40" s="36" t="s">
        <v>87</v>
      </c>
      <c r="C40" s="22"/>
      <c r="D40" s="22">
        <v>20000</v>
      </c>
      <c r="E40" s="22">
        <v>10000</v>
      </c>
      <c r="F40" s="24"/>
    </row>
    <row r="41" spans="1:8" x14ac:dyDescent="0.35">
      <c r="A41" s="36" t="s">
        <v>90</v>
      </c>
      <c r="B41" s="36" t="s">
        <v>91</v>
      </c>
      <c r="C41" s="22"/>
      <c r="D41" s="22">
        <v>2000</v>
      </c>
      <c r="E41" s="22">
        <v>549</v>
      </c>
      <c r="F41" s="24"/>
    </row>
    <row r="42" spans="1:8" x14ac:dyDescent="0.35">
      <c r="A42" s="36" t="s">
        <v>92</v>
      </c>
      <c r="B42" s="36" t="s">
        <v>93</v>
      </c>
      <c r="C42" s="22"/>
      <c r="D42" s="22">
        <v>5000</v>
      </c>
      <c r="E42" s="22">
        <v>8878</v>
      </c>
      <c r="F42" s="24"/>
    </row>
    <row r="43" spans="1:8" x14ac:dyDescent="0.35">
      <c r="A43" s="36" t="s">
        <v>96</v>
      </c>
      <c r="B43" s="36" t="s">
        <v>97</v>
      </c>
      <c r="C43" s="22">
        <v>149129.46</v>
      </c>
      <c r="D43" s="22">
        <v>150000</v>
      </c>
      <c r="E43" s="22">
        <v>166783.5</v>
      </c>
      <c r="F43" s="24">
        <v>150000</v>
      </c>
    </row>
    <row r="44" spans="1:8" x14ac:dyDescent="0.35">
      <c r="A44" s="36" t="s">
        <v>102</v>
      </c>
      <c r="B44" s="36" t="s">
        <v>103</v>
      </c>
      <c r="C44" s="22"/>
      <c r="D44" s="22">
        <v>5000</v>
      </c>
      <c r="E44" s="22">
        <v>2437.5</v>
      </c>
      <c r="F44" s="24"/>
    </row>
    <row r="45" spans="1:8" x14ac:dyDescent="0.35">
      <c r="A45" s="36" t="s">
        <v>106</v>
      </c>
      <c r="B45" s="36" t="s">
        <v>107</v>
      </c>
      <c r="C45" s="22">
        <v>637.84</v>
      </c>
      <c r="D45" s="22"/>
      <c r="E45" s="22"/>
      <c r="F45" s="24">
        <v>5000</v>
      </c>
    </row>
    <row r="46" spans="1:8" x14ac:dyDescent="0.35">
      <c r="A46" s="36" t="s">
        <v>110</v>
      </c>
      <c r="B46" s="36" t="s">
        <v>111</v>
      </c>
      <c r="C46" s="22"/>
      <c r="D46" s="22">
        <v>1000</v>
      </c>
      <c r="E46" s="22">
        <v>314.3</v>
      </c>
      <c r="F46" s="24"/>
    </row>
    <row r="47" spans="1:8" x14ac:dyDescent="0.35">
      <c r="A47" s="36" t="s">
        <v>114</v>
      </c>
      <c r="B47" s="36" t="s">
        <v>115</v>
      </c>
      <c r="C47" s="22">
        <v>14822</v>
      </c>
      <c r="D47" s="22">
        <v>15000</v>
      </c>
      <c r="E47" s="22">
        <v>7057.57</v>
      </c>
      <c r="F47" s="24">
        <v>15000</v>
      </c>
    </row>
    <row r="48" spans="1:8" x14ac:dyDescent="0.35">
      <c r="A48" s="36" t="s">
        <v>116</v>
      </c>
      <c r="B48" s="36" t="s">
        <v>117</v>
      </c>
      <c r="C48" s="22"/>
      <c r="D48" s="22">
        <v>1000</v>
      </c>
      <c r="E48" s="22">
        <v>165</v>
      </c>
      <c r="F48" s="24">
        <v>1000</v>
      </c>
    </row>
    <row r="49" spans="1:8" x14ac:dyDescent="0.35">
      <c r="A49" s="36" t="s">
        <v>124</v>
      </c>
      <c r="B49" s="36" t="s">
        <v>125</v>
      </c>
      <c r="C49" s="22">
        <v>18086.5</v>
      </c>
      <c r="D49" s="22">
        <v>30000</v>
      </c>
      <c r="E49" s="22">
        <v>0</v>
      </c>
      <c r="F49" s="24">
        <v>20000</v>
      </c>
    </row>
    <row r="50" spans="1:8" ht="18.5" x14ac:dyDescent="0.35">
      <c r="A50" s="13"/>
      <c r="B50" s="90" t="s">
        <v>204</v>
      </c>
      <c r="C50" s="89"/>
      <c r="D50" s="89"/>
      <c r="E50" s="89"/>
      <c r="F50" s="31"/>
    </row>
    <row r="51" spans="1:8" s="4" customFormat="1" ht="18.5" x14ac:dyDescent="0.35">
      <c r="A51" s="38"/>
      <c r="B51" s="48"/>
      <c r="C51" s="55">
        <v>2023</v>
      </c>
      <c r="D51" s="55">
        <v>2023</v>
      </c>
      <c r="E51" s="55">
        <v>2022</v>
      </c>
      <c r="F51" s="46">
        <v>2024</v>
      </c>
    </row>
    <row r="52" spans="1:8" s="4" customFormat="1" ht="18.5" x14ac:dyDescent="0.35">
      <c r="A52" s="38"/>
      <c r="B52" s="48"/>
      <c r="C52" s="23" t="s">
        <v>205</v>
      </c>
      <c r="D52" s="23" t="s">
        <v>4</v>
      </c>
      <c r="E52" s="23" t="s">
        <v>205</v>
      </c>
      <c r="F52" s="25" t="s">
        <v>4</v>
      </c>
    </row>
    <row r="53" spans="1:8" x14ac:dyDescent="0.35">
      <c r="A53" s="36" t="s">
        <v>126</v>
      </c>
      <c r="B53" s="36" t="s">
        <v>127</v>
      </c>
      <c r="C53" s="22">
        <v>1470</v>
      </c>
      <c r="D53" s="22">
        <v>5000</v>
      </c>
      <c r="E53" s="22">
        <v>15946.2</v>
      </c>
      <c r="F53" s="24">
        <v>4000</v>
      </c>
      <c r="H53" s="54"/>
    </row>
    <row r="54" spans="1:8" x14ac:dyDescent="0.35">
      <c r="A54" s="36" t="s">
        <v>128</v>
      </c>
      <c r="B54" s="36" t="s">
        <v>129</v>
      </c>
      <c r="C54" s="22">
        <v>2944.6</v>
      </c>
      <c r="D54" s="22">
        <v>1000</v>
      </c>
      <c r="E54" s="22">
        <v>3208.19</v>
      </c>
      <c r="F54" s="24">
        <v>3000</v>
      </c>
    </row>
    <row r="55" spans="1:8" x14ac:dyDescent="0.35">
      <c r="A55" s="36" t="s">
        <v>132</v>
      </c>
      <c r="B55" s="36" t="s">
        <v>133</v>
      </c>
      <c r="C55" s="22"/>
      <c r="D55" s="22">
        <v>2000</v>
      </c>
      <c r="E55" s="22">
        <v>250.4</v>
      </c>
      <c r="F55" s="24">
        <v>2000</v>
      </c>
    </row>
    <row r="56" spans="1:8" x14ac:dyDescent="0.35">
      <c r="A56" s="36" t="s">
        <v>134</v>
      </c>
      <c r="B56" s="36" t="s">
        <v>135</v>
      </c>
      <c r="C56" s="22">
        <v>1256</v>
      </c>
      <c r="D56" s="22"/>
      <c r="E56" s="22">
        <v>0</v>
      </c>
      <c r="F56" s="24"/>
    </row>
    <row r="57" spans="1:8" x14ac:dyDescent="0.35">
      <c r="A57" s="36" t="s">
        <v>138</v>
      </c>
      <c r="B57" s="36" t="s">
        <v>139</v>
      </c>
      <c r="C57" s="22">
        <v>478.99</v>
      </c>
      <c r="D57" s="22">
        <v>10000</v>
      </c>
      <c r="E57" s="22">
        <v>1795</v>
      </c>
      <c r="F57" s="24">
        <v>10000</v>
      </c>
    </row>
    <row r="58" spans="1:8" x14ac:dyDescent="0.35">
      <c r="A58" s="36" t="s">
        <v>146</v>
      </c>
      <c r="B58" s="36" t="s">
        <v>32</v>
      </c>
      <c r="C58" s="22">
        <v>7800</v>
      </c>
      <c r="D58" s="22"/>
      <c r="E58" s="22">
        <v>6279.75</v>
      </c>
      <c r="F58" s="24"/>
    </row>
    <row r="59" spans="1:8" x14ac:dyDescent="0.35">
      <c r="A59" s="36" t="s">
        <v>147</v>
      </c>
      <c r="B59" s="36" t="s">
        <v>148</v>
      </c>
      <c r="C59" s="22">
        <v>99161</v>
      </c>
      <c r="D59" s="22">
        <v>275000</v>
      </c>
      <c r="E59" s="22">
        <v>97659</v>
      </c>
      <c r="F59" s="24">
        <v>100000</v>
      </c>
    </row>
    <row r="60" spans="1:8" x14ac:dyDescent="0.35">
      <c r="A60" s="36" t="s">
        <v>149</v>
      </c>
      <c r="B60" s="36" t="s">
        <v>150</v>
      </c>
      <c r="C60" s="22">
        <v>1138</v>
      </c>
      <c r="D60" s="22"/>
      <c r="E60" s="22">
        <v>569</v>
      </c>
      <c r="F60" s="24">
        <v>7000</v>
      </c>
    </row>
    <row r="61" spans="1:8" x14ac:dyDescent="0.35">
      <c r="A61" s="36" t="s">
        <v>151</v>
      </c>
      <c r="B61" s="36" t="s">
        <v>152</v>
      </c>
      <c r="C61" s="22">
        <v>10128.84</v>
      </c>
      <c r="D61" s="22">
        <v>20000</v>
      </c>
      <c r="E61" s="22">
        <v>6949.38</v>
      </c>
      <c r="F61" s="24">
        <v>40000</v>
      </c>
    </row>
    <row r="62" spans="1:8" x14ac:dyDescent="0.35">
      <c r="A62" s="36" t="s">
        <v>153</v>
      </c>
      <c r="B62" s="36" t="s">
        <v>154</v>
      </c>
      <c r="C62" s="22">
        <v>6100</v>
      </c>
      <c r="D62" s="22">
        <v>10000</v>
      </c>
      <c r="E62" s="22">
        <v>2600</v>
      </c>
      <c r="F62" s="24">
        <v>10000</v>
      </c>
    </row>
    <row r="63" spans="1:8" x14ac:dyDescent="0.35">
      <c r="A63" s="36" t="s">
        <v>155</v>
      </c>
      <c r="B63" s="36" t="s">
        <v>156</v>
      </c>
      <c r="C63" s="22">
        <v>48660</v>
      </c>
      <c r="D63" s="22">
        <v>55000</v>
      </c>
      <c r="E63" s="22">
        <v>45490</v>
      </c>
      <c r="F63" s="24">
        <v>50000</v>
      </c>
    </row>
    <row r="64" spans="1:8" x14ac:dyDescent="0.35">
      <c r="A64" s="36" t="s">
        <v>159</v>
      </c>
      <c r="B64" s="36" t="s">
        <v>160</v>
      </c>
      <c r="C64" s="22">
        <v>797</v>
      </c>
      <c r="D64" s="22"/>
      <c r="E64" s="22"/>
      <c r="F64" s="24"/>
    </row>
    <row r="65" spans="1:10" x14ac:dyDescent="0.35">
      <c r="A65" s="36" t="s">
        <v>161</v>
      </c>
      <c r="B65" s="36" t="s">
        <v>162</v>
      </c>
      <c r="C65" s="22">
        <v>77.33</v>
      </c>
      <c r="D65" s="22">
        <v>2000</v>
      </c>
      <c r="E65" s="22">
        <v>2061.6999999999998</v>
      </c>
      <c r="F65" s="24">
        <v>10000</v>
      </c>
    </row>
    <row r="66" spans="1:10" x14ac:dyDescent="0.35">
      <c r="A66" s="36" t="s">
        <v>163</v>
      </c>
      <c r="B66" s="36" t="s">
        <v>164</v>
      </c>
      <c r="C66" s="22">
        <v>3603.16</v>
      </c>
      <c r="D66" s="22"/>
      <c r="E66" s="24"/>
      <c r="F66" s="24"/>
    </row>
    <row r="67" spans="1:10" x14ac:dyDescent="0.35">
      <c r="A67" s="36" t="s">
        <v>165</v>
      </c>
      <c r="B67" s="36" t="s">
        <v>166</v>
      </c>
      <c r="C67" s="22">
        <v>33000</v>
      </c>
      <c r="D67" s="22">
        <v>20000</v>
      </c>
      <c r="E67" s="22">
        <v>36000</v>
      </c>
      <c r="F67" s="24">
        <v>30000</v>
      </c>
      <c r="H67" s="33"/>
    </row>
    <row r="68" spans="1:10" ht="15" thickBot="1" x14ac:dyDescent="0.4">
      <c r="A68" s="38"/>
      <c r="B68" s="38" t="s">
        <v>169</v>
      </c>
      <c r="C68" s="59">
        <v>840530</v>
      </c>
      <c r="D68" s="59">
        <v>1102000</v>
      </c>
      <c r="E68" s="59">
        <v>855198.74</v>
      </c>
      <c r="F68" s="72">
        <v>1024000</v>
      </c>
      <c r="H68" s="54"/>
    </row>
    <row r="69" spans="1:10" ht="15" thickBot="1" x14ac:dyDescent="0.4">
      <c r="A69" s="38"/>
      <c r="B69" s="38" t="s">
        <v>170</v>
      </c>
      <c r="C69" s="59">
        <f>C26-C68</f>
        <v>117498.09999999998</v>
      </c>
      <c r="D69" s="73">
        <v>-127000</v>
      </c>
      <c r="E69" s="60">
        <f>E26-E68</f>
        <v>357421.48</v>
      </c>
      <c r="F69" s="74">
        <f>F26-F68</f>
        <v>-84000</v>
      </c>
      <c r="H69" s="54"/>
      <c r="J69" s="54"/>
    </row>
    <row r="70" spans="1:10" x14ac:dyDescent="0.35">
      <c r="A70" s="38"/>
      <c r="B70" s="38" t="s">
        <v>171</v>
      </c>
      <c r="C70" s="57">
        <v>120.84</v>
      </c>
      <c r="D70" s="57"/>
      <c r="E70" s="71"/>
      <c r="F70" s="71"/>
    </row>
    <row r="71" spans="1:10" x14ac:dyDescent="0.35">
      <c r="A71" s="36" t="s">
        <v>174</v>
      </c>
      <c r="B71" s="36" t="s">
        <v>175</v>
      </c>
      <c r="C71" s="22">
        <v>120.84</v>
      </c>
      <c r="D71" s="22"/>
      <c r="E71" s="24"/>
      <c r="F71" s="24"/>
    </row>
    <row r="72" spans="1:10" x14ac:dyDescent="0.35">
      <c r="A72" s="38"/>
      <c r="B72" s="38" t="s">
        <v>176</v>
      </c>
      <c r="C72" s="23">
        <v>120.84</v>
      </c>
      <c r="D72" s="23"/>
      <c r="E72" s="24"/>
      <c r="F72" s="24"/>
    </row>
    <row r="73" spans="1:10" x14ac:dyDescent="0.35">
      <c r="A73" s="38" t="s">
        <v>177</v>
      </c>
      <c r="B73" s="38"/>
      <c r="C73" s="94">
        <f>C69+C72</f>
        <v>117618.93999999997</v>
      </c>
      <c r="D73" s="24"/>
      <c r="E73" s="24"/>
      <c r="F73" s="24"/>
    </row>
    <row r="74" spans="1:10" x14ac:dyDescent="0.35">
      <c r="A74" s="12"/>
    </row>
    <row r="75" spans="1:10" x14ac:dyDescent="0.35">
      <c r="A75" s="13"/>
    </row>
  </sheetData>
  <sheetProtection algorithmName="SHA-512" hashValue="VgRJTUkmeTdUnfPusscgrzKycnofqy8jQvdNueSg+TScc6YcBt9H1HxTMjeKDn1rA5tAE5dyDGyMmBU204phBw==" saltValue="zaA+koQvjDSiTRVysgYBIQ==" spinCount="100000" sheet="1" objects="1" scenarios="1"/>
  <mergeCells count="1">
    <mergeCell ref="C4:D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6CEB5-A5DC-42A6-B2FD-6BD50C34C7CB}">
  <dimension ref="A1:F25"/>
  <sheetViews>
    <sheetView workbookViewId="0">
      <selection activeCell="C1" sqref="C1"/>
    </sheetView>
  </sheetViews>
  <sheetFormatPr baseColWidth="10" defaultColWidth="8.7265625" defaultRowHeight="14.5" x14ac:dyDescent="0.35"/>
  <cols>
    <col min="1" max="1" width="9.54296875" customWidth="1"/>
    <col min="2" max="2" width="33.08984375" customWidth="1"/>
    <col min="3" max="4" width="10" style="16" customWidth="1"/>
    <col min="5" max="6" width="10.08984375" style="16" bestFit="1" customWidth="1"/>
  </cols>
  <sheetData>
    <row r="1" spans="1:6" ht="26" customHeight="1" x14ac:dyDescent="0.6">
      <c r="A1" s="1" t="s">
        <v>0</v>
      </c>
      <c r="B1" s="8"/>
    </row>
    <row r="2" spans="1:6" ht="17" customHeight="1" x14ac:dyDescent="0.35">
      <c r="B2" s="8"/>
    </row>
    <row r="3" spans="1:6" ht="15" customHeight="1" x14ac:dyDescent="0.4">
      <c r="A3" s="2" t="s">
        <v>195</v>
      </c>
      <c r="B3" s="8"/>
    </row>
    <row r="4" spans="1:6" ht="15" customHeight="1" x14ac:dyDescent="0.4">
      <c r="A4" s="2"/>
      <c r="B4" s="8"/>
    </row>
    <row r="5" spans="1:6" ht="15" customHeight="1" x14ac:dyDescent="0.4">
      <c r="A5" s="2"/>
      <c r="B5" s="8"/>
    </row>
    <row r="6" spans="1:6" s="4" customFormat="1" ht="17" customHeight="1" x14ac:dyDescent="0.6">
      <c r="A6" s="91"/>
      <c r="B6" s="92"/>
      <c r="C6" s="98">
        <v>2023</v>
      </c>
      <c r="D6" s="98"/>
      <c r="E6" s="46">
        <v>2022</v>
      </c>
      <c r="F6" s="46">
        <v>2024</v>
      </c>
    </row>
    <row r="7" spans="1:6" x14ac:dyDescent="0.35">
      <c r="A7" s="10" t="s">
        <v>2</v>
      </c>
      <c r="B7" s="10" t="s">
        <v>3</v>
      </c>
      <c r="C7" s="79" t="s">
        <v>185</v>
      </c>
      <c r="D7" s="79" t="s">
        <v>4</v>
      </c>
      <c r="E7" s="79" t="s">
        <v>185</v>
      </c>
      <c r="F7" s="79" t="s">
        <v>4</v>
      </c>
    </row>
    <row r="8" spans="1:6" x14ac:dyDescent="0.35">
      <c r="A8" s="36" t="s">
        <v>16</v>
      </c>
      <c r="B8" s="35" t="s">
        <v>17</v>
      </c>
      <c r="C8" s="24"/>
      <c r="D8" s="24"/>
      <c r="E8" s="24"/>
      <c r="F8" s="24">
        <v>7500</v>
      </c>
    </row>
    <row r="9" spans="1:6" x14ac:dyDescent="0.35">
      <c r="A9" s="36" t="s">
        <v>18</v>
      </c>
      <c r="B9" s="36" t="s">
        <v>19</v>
      </c>
      <c r="C9" s="22">
        <v>118</v>
      </c>
      <c r="D9" s="22">
        <v>500</v>
      </c>
      <c r="E9" s="22"/>
      <c r="F9" s="24"/>
    </row>
    <row r="10" spans="1:6" x14ac:dyDescent="0.35">
      <c r="A10" s="36" t="s">
        <v>20</v>
      </c>
      <c r="B10" s="36" t="s">
        <v>21</v>
      </c>
      <c r="C10" s="22">
        <v>788.04</v>
      </c>
      <c r="D10" s="22">
        <v>500</v>
      </c>
      <c r="E10" s="22">
        <v>535</v>
      </c>
      <c r="F10" s="22">
        <v>1000</v>
      </c>
    </row>
    <row r="11" spans="1:6" x14ac:dyDescent="0.35">
      <c r="A11" s="36" t="s">
        <v>22</v>
      </c>
      <c r="B11" s="36" t="s">
        <v>23</v>
      </c>
      <c r="C11" s="22">
        <v>7376.53</v>
      </c>
      <c r="D11" s="22">
        <v>7000</v>
      </c>
      <c r="E11" s="22">
        <v>5275.89</v>
      </c>
      <c r="F11" s="24"/>
    </row>
    <row r="12" spans="1:6" x14ac:dyDescent="0.35">
      <c r="A12" s="36" t="s">
        <v>33</v>
      </c>
      <c r="B12" s="36" t="s">
        <v>34</v>
      </c>
      <c r="C12" s="22">
        <v>17500</v>
      </c>
      <c r="D12" s="22">
        <v>20000</v>
      </c>
      <c r="E12" s="22">
        <v>16100</v>
      </c>
      <c r="F12" s="22">
        <v>24000</v>
      </c>
    </row>
    <row r="13" spans="1:6" x14ac:dyDescent="0.35">
      <c r="A13" s="36" t="s">
        <v>39</v>
      </c>
      <c r="B13" s="36" t="s">
        <v>40</v>
      </c>
      <c r="C13" s="22"/>
      <c r="D13" s="22">
        <v>1000</v>
      </c>
      <c r="E13" s="24"/>
      <c r="F13" s="24"/>
    </row>
    <row r="14" spans="1:6" x14ac:dyDescent="0.35">
      <c r="A14" s="36" t="s">
        <v>41</v>
      </c>
      <c r="B14" s="36" t="s">
        <v>42</v>
      </c>
      <c r="C14" s="22">
        <v>2530.62</v>
      </c>
      <c r="D14" s="22">
        <v>2000</v>
      </c>
      <c r="E14" s="22">
        <v>1317.64</v>
      </c>
      <c r="F14" s="22">
        <v>3000</v>
      </c>
    </row>
    <row r="15" spans="1:6" x14ac:dyDescent="0.35">
      <c r="A15" s="36" t="s">
        <v>45</v>
      </c>
      <c r="B15" s="36" t="s">
        <v>46</v>
      </c>
      <c r="C15" s="22"/>
      <c r="D15" s="22">
        <v>1000</v>
      </c>
      <c r="E15" s="24"/>
      <c r="F15" s="24"/>
    </row>
    <row r="16" spans="1:6" x14ac:dyDescent="0.35">
      <c r="A16" s="38"/>
      <c r="B16" s="38" t="s">
        <v>49</v>
      </c>
      <c r="C16" s="23">
        <v>28313.19</v>
      </c>
      <c r="D16" s="23">
        <v>32000</v>
      </c>
      <c r="E16" s="23">
        <v>23228.53</v>
      </c>
      <c r="F16" s="25">
        <f>SUM(F8:F15)</f>
        <v>35500</v>
      </c>
    </row>
    <row r="17" spans="1:6" x14ac:dyDescent="0.35">
      <c r="A17" s="36" t="s">
        <v>59</v>
      </c>
      <c r="B17" s="36" t="s">
        <v>60</v>
      </c>
      <c r="C17" s="22">
        <v>33550</v>
      </c>
      <c r="D17" s="22">
        <v>30000</v>
      </c>
      <c r="E17" s="22">
        <v>20500</v>
      </c>
      <c r="F17" s="24">
        <v>35000</v>
      </c>
    </row>
    <row r="18" spans="1:6" x14ac:dyDescent="0.35">
      <c r="A18" s="36" t="s">
        <v>74</v>
      </c>
      <c r="B18" s="36" t="s">
        <v>75</v>
      </c>
      <c r="C18" s="22"/>
      <c r="D18" s="22">
        <v>12000</v>
      </c>
      <c r="E18" s="22">
        <v>6387</v>
      </c>
      <c r="F18" s="24">
        <v>12000</v>
      </c>
    </row>
    <row r="19" spans="1:6" x14ac:dyDescent="0.35">
      <c r="A19" s="36" t="s">
        <v>96</v>
      </c>
      <c r="B19" s="36" t="s">
        <v>97</v>
      </c>
      <c r="C19" s="22"/>
      <c r="D19" s="22">
        <v>5000</v>
      </c>
      <c r="E19" s="22">
        <v>846</v>
      </c>
      <c r="F19" s="24">
        <v>5000</v>
      </c>
    </row>
    <row r="20" spans="1:6" x14ac:dyDescent="0.35">
      <c r="A20" s="36" t="s">
        <v>124</v>
      </c>
      <c r="B20" s="36" t="s">
        <v>125</v>
      </c>
      <c r="C20" s="22">
        <v>4910.5</v>
      </c>
      <c r="D20" s="22">
        <v>10000</v>
      </c>
      <c r="E20" s="22">
        <v>3220</v>
      </c>
      <c r="F20" s="24">
        <v>6000</v>
      </c>
    </row>
    <row r="21" spans="1:6" x14ac:dyDescent="0.35">
      <c r="A21" s="36" t="s">
        <v>128</v>
      </c>
      <c r="B21" s="36" t="s">
        <v>129</v>
      </c>
      <c r="C21" s="22">
        <v>2876.8</v>
      </c>
      <c r="D21" s="22"/>
      <c r="E21" s="22">
        <v>1408</v>
      </c>
      <c r="F21" s="24">
        <v>4000</v>
      </c>
    </row>
    <row r="22" spans="1:6" x14ac:dyDescent="0.35">
      <c r="A22" s="36" t="s">
        <v>138</v>
      </c>
      <c r="B22" s="36" t="s">
        <v>139</v>
      </c>
      <c r="C22" s="22"/>
      <c r="D22" s="22">
        <v>3000</v>
      </c>
      <c r="E22" s="24"/>
      <c r="F22" s="24">
        <v>1000</v>
      </c>
    </row>
    <row r="23" spans="1:6" x14ac:dyDescent="0.35">
      <c r="A23" s="36" t="s">
        <v>161</v>
      </c>
      <c r="B23" s="36" t="s">
        <v>162</v>
      </c>
      <c r="C23" s="22"/>
      <c r="D23" s="22">
        <v>1000</v>
      </c>
      <c r="E23" s="22">
        <v>535.9</v>
      </c>
      <c r="F23" s="24">
        <v>1000</v>
      </c>
    </row>
    <row r="24" spans="1:6" x14ac:dyDescent="0.35">
      <c r="A24" s="38"/>
      <c r="B24" s="38" t="s">
        <v>169</v>
      </c>
      <c r="C24" s="23">
        <v>41337.300000000003</v>
      </c>
      <c r="D24" s="23">
        <v>61000</v>
      </c>
      <c r="E24" s="23">
        <v>32896.9</v>
      </c>
      <c r="F24" s="25">
        <f>SUM(F17:F23)</f>
        <v>64000</v>
      </c>
    </row>
    <row r="25" spans="1:6" x14ac:dyDescent="0.35">
      <c r="A25" s="38"/>
      <c r="B25" s="38" t="s">
        <v>170</v>
      </c>
      <c r="C25" s="84">
        <v>-13024.11</v>
      </c>
      <c r="D25" s="84">
        <v>-29000</v>
      </c>
      <c r="E25" s="81">
        <f>E16-E24</f>
        <v>-9668.3700000000026</v>
      </c>
      <c r="F25" s="81">
        <f>F16-F24</f>
        <v>-28500</v>
      </c>
    </row>
  </sheetData>
  <sheetProtection algorithmName="SHA-512" hashValue="u4XewdPjzSWKy0u8cZHyglc/hxQn/xEfMjcBxl93pMUbhvRq8WXQmJ8GueboFw7lwfjbthQKt9TPkOj49KIVYA==" saltValue="0w9dAgjct7xObmF3gin4hw==" spinCount="100000" sheet="1" objects="1" scenarios="1"/>
  <mergeCells count="1">
    <mergeCell ref="C6:D6"/>
  </mergeCells>
  <phoneticPr fontId="8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A79F3-468F-4483-B20D-0B025173798A}">
  <dimension ref="A1:F31"/>
  <sheetViews>
    <sheetView workbookViewId="0">
      <selection activeCell="F2" sqref="F2"/>
    </sheetView>
  </sheetViews>
  <sheetFormatPr baseColWidth="10" defaultColWidth="8.7265625" defaultRowHeight="14.5" x14ac:dyDescent="0.35"/>
  <cols>
    <col min="1" max="1" width="7.08984375" customWidth="1"/>
    <col min="2" max="2" width="18" customWidth="1"/>
    <col min="3" max="3" width="10.453125" customWidth="1"/>
    <col min="4" max="4" width="11" customWidth="1"/>
    <col min="5" max="6" width="10.08984375" bestFit="1" customWidth="1"/>
    <col min="8" max="8" width="2.453125" customWidth="1"/>
  </cols>
  <sheetData>
    <row r="1" spans="1:6" ht="26" x14ac:dyDescent="0.6">
      <c r="A1" s="1" t="s">
        <v>0</v>
      </c>
    </row>
    <row r="3" spans="1:6" ht="17" x14ac:dyDescent="0.4">
      <c r="A3" s="2" t="s">
        <v>1</v>
      </c>
    </row>
    <row r="4" spans="1:6" ht="17" x14ac:dyDescent="0.4">
      <c r="A4" s="3" t="s">
        <v>181</v>
      </c>
    </row>
    <row r="6" spans="1:6" ht="17" x14ac:dyDescent="0.4">
      <c r="A6" s="3"/>
    </row>
    <row r="7" spans="1:6" x14ac:dyDescent="0.35">
      <c r="A7" s="35"/>
      <c r="B7" s="35"/>
      <c r="C7" s="95">
        <v>2023</v>
      </c>
      <c r="D7" s="95"/>
      <c r="E7" s="53">
        <v>2022</v>
      </c>
      <c r="F7" s="53">
        <v>2024</v>
      </c>
    </row>
    <row r="8" spans="1:6" x14ac:dyDescent="0.35">
      <c r="A8" s="10" t="s">
        <v>2</v>
      </c>
      <c r="B8" s="10" t="s">
        <v>3</v>
      </c>
      <c r="C8" s="53" t="s">
        <v>185</v>
      </c>
      <c r="D8" s="53" t="s">
        <v>4</v>
      </c>
      <c r="E8" s="53" t="s">
        <v>185</v>
      </c>
      <c r="F8" s="53" t="s">
        <v>4</v>
      </c>
    </row>
    <row r="9" spans="1:6" x14ac:dyDescent="0.35">
      <c r="A9" s="36" t="s">
        <v>16</v>
      </c>
      <c r="B9" s="36" t="s">
        <v>17</v>
      </c>
      <c r="C9" s="22">
        <v>46213</v>
      </c>
      <c r="D9" s="22"/>
      <c r="E9" s="22">
        <v>20445.02</v>
      </c>
      <c r="F9" s="24">
        <v>40000</v>
      </c>
    </row>
    <row r="10" spans="1:6" x14ac:dyDescent="0.35">
      <c r="A10" s="36" t="s">
        <v>25</v>
      </c>
      <c r="B10" s="36" t="s">
        <v>26</v>
      </c>
      <c r="C10" s="22"/>
      <c r="D10" s="22">
        <v>20000</v>
      </c>
      <c r="E10" s="22">
        <v>4100</v>
      </c>
      <c r="F10" s="24">
        <v>30000</v>
      </c>
    </row>
    <row r="11" spans="1:6" x14ac:dyDescent="0.35">
      <c r="A11" s="36" t="s">
        <v>41</v>
      </c>
      <c r="B11" s="36" t="s">
        <v>42</v>
      </c>
      <c r="C11" s="22">
        <v>593.79</v>
      </c>
      <c r="D11" s="22">
        <v>500</v>
      </c>
      <c r="E11" s="22">
        <v>522.14</v>
      </c>
      <c r="F11" s="22">
        <v>6000</v>
      </c>
    </row>
    <row r="12" spans="1:6" x14ac:dyDescent="0.35">
      <c r="A12" s="36" t="s">
        <v>45</v>
      </c>
      <c r="B12" s="36" t="s">
        <v>46</v>
      </c>
      <c r="C12" s="22"/>
      <c r="D12" s="22"/>
      <c r="E12" s="22"/>
      <c r="F12" s="22">
        <v>20000</v>
      </c>
    </row>
    <row r="13" spans="1:6" x14ac:dyDescent="0.35">
      <c r="A13" s="38"/>
      <c r="B13" s="38" t="s">
        <v>49</v>
      </c>
      <c r="C13" s="23">
        <v>46806.79</v>
      </c>
      <c r="D13" s="23">
        <v>20500</v>
      </c>
      <c r="E13" s="23">
        <v>25067.16</v>
      </c>
      <c r="F13" s="25">
        <f>SUM(F9:F12)</f>
        <v>96000</v>
      </c>
    </row>
    <row r="14" spans="1:6" x14ac:dyDescent="0.35">
      <c r="A14" s="38"/>
      <c r="B14" s="38"/>
      <c r="C14" s="23"/>
      <c r="D14" s="23"/>
      <c r="E14" s="23"/>
      <c r="F14" s="25"/>
    </row>
    <row r="15" spans="1:6" x14ac:dyDescent="0.35">
      <c r="A15" s="36" t="s">
        <v>61</v>
      </c>
      <c r="B15" s="36" t="s">
        <v>62</v>
      </c>
      <c r="C15" s="22"/>
      <c r="D15" s="22">
        <v>5000</v>
      </c>
      <c r="E15" s="24"/>
      <c r="F15" s="24">
        <v>5000</v>
      </c>
    </row>
    <row r="16" spans="1:6" x14ac:dyDescent="0.35">
      <c r="A16" s="36" t="s">
        <v>80</v>
      </c>
      <c r="B16" s="36" t="s">
        <v>81</v>
      </c>
      <c r="C16" s="22">
        <v>5007.5</v>
      </c>
      <c r="D16" s="22"/>
      <c r="E16" s="24"/>
      <c r="F16" s="24">
        <v>1000</v>
      </c>
    </row>
    <row r="17" spans="1:6" x14ac:dyDescent="0.35">
      <c r="A17" s="36" t="s">
        <v>82</v>
      </c>
      <c r="B17" s="36" t="s">
        <v>83</v>
      </c>
      <c r="C17" s="22">
        <v>1501.33</v>
      </c>
      <c r="D17" s="22"/>
      <c r="E17" s="22">
        <v>1375</v>
      </c>
      <c r="F17" s="24">
        <v>15000</v>
      </c>
    </row>
    <row r="18" spans="1:6" x14ac:dyDescent="0.35">
      <c r="A18" s="36" t="s">
        <v>90</v>
      </c>
      <c r="B18" s="36" t="s">
        <v>91</v>
      </c>
      <c r="C18" s="22">
        <v>1424</v>
      </c>
      <c r="D18" s="22">
        <v>50000</v>
      </c>
      <c r="E18" s="24"/>
      <c r="F18" s="24">
        <v>150000</v>
      </c>
    </row>
    <row r="19" spans="1:6" x14ac:dyDescent="0.35">
      <c r="A19" s="36" t="s">
        <v>92</v>
      </c>
      <c r="B19" s="36" t="s">
        <v>93</v>
      </c>
      <c r="C19" s="22"/>
      <c r="D19" s="22"/>
      <c r="E19" s="22">
        <v>1254</v>
      </c>
      <c r="F19" s="24"/>
    </row>
    <row r="20" spans="1:6" x14ac:dyDescent="0.35">
      <c r="A20" s="36" t="s">
        <v>96</v>
      </c>
      <c r="B20" s="36" t="s">
        <v>97</v>
      </c>
      <c r="C20" s="22">
        <v>26213.200000000001</v>
      </c>
      <c r="D20" s="22"/>
      <c r="E20" s="24"/>
      <c r="F20" s="24">
        <v>40000</v>
      </c>
    </row>
    <row r="21" spans="1:6" x14ac:dyDescent="0.35">
      <c r="A21" s="36" t="s">
        <v>98</v>
      </c>
      <c r="B21" s="36" t="s">
        <v>99</v>
      </c>
      <c r="C21" s="22">
        <v>64326.7</v>
      </c>
      <c r="D21" s="22">
        <v>100000</v>
      </c>
      <c r="E21" s="24"/>
      <c r="F21" s="24"/>
    </row>
    <row r="22" spans="1:6" x14ac:dyDescent="0.35">
      <c r="A22" s="36" t="s">
        <v>106</v>
      </c>
      <c r="B22" s="36" t="s">
        <v>107</v>
      </c>
      <c r="C22" s="22">
        <v>2545</v>
      </c>
      <c r="D22" s="22">
        <v>30000</v>
      </c>
      <c r="E22" s="22">
        <v>5090</v>
      </c>
      <c r="F22" s="24">
        <v>10000</v>
      </c>
    </row>
    <row r="23" spans="1:6" x14ac:dyDescent="0.35">
      <c r="A23" s="36" t="s">
        <v>110</v>
      </c>
      <c r="B23" s="36" t="s">
        <v>111</v>
      </c>
      <c r="C23" s="22">
        <v>1621.18</v>
      </c>
      <c r="D23" s="22">
        <v>5000</v>
      </c>
      <c r="E23" s="24"/>
      <c r="F23" s="24">
        <v>10000</v>
      </c>
    </row>
    <row r="24" spans="1:6" x14ac:dyDescent="0.35">
      <c r="A24" s="36" t="s">
        <v>138</v>
      </c>
      <c r="B24" s="36" t="s">
        <v>139</v>
      </c>
      <c r="C24" s="22"/>
      <c r="D24" s="22"/>
      <c r="E24" s="24"/>
      <c r="F24" s="24">
        <v>3000</v>
      </c>
    </row>
    <row r="25" spans="1:6" x14ac:dyDescent="0.35">
      <c r="A25" s="38"/>
      <c r="B25" s="38" t="s">
        <v>169</v>
      </c>
      <c r="C25" s="23">
        <f>SUM(C16:C24)</f>
        <v>102638.90999999999</v>
      </c>
      <c r="D25" s="23">
        <f t="shared" ref="D25:E25" si="0">SUM(D16:D24)</f>
        <v>185000</v>
      </c>
      <c r="E25" s="23">
        <f t="shared" si="0"/>
        <v>7719</v>
      </c>
      <c r="F25" s="25">
        <f>SUM(F15:F24)</f>
        <v>234000</v>
      </c>
    </row>
    <row r="26" spans="1:6" x14ac:dyDescent="0.35">
      <c r="A26" s="38"/>
      <c r="B26" s="38" t="s">
        <v>170</v>
      </c>
      <c r="C26" s="84">
        <f>C13-C25</f>
        <v>-55832.119999999988</v>
      </c>
      <c r="D26" s="84">
        <f t="shared" ref="D26:E26" si="1">D13-D25</f>
        <v>-164500</v>
      </c>
      <c r="E26" s="23">
        <f t="shared" si="1"/>
        <v>17348.16</v>
      </c>
      <c r="F26" s="81">
        <f>F13-F25</f>
        <v>-138000</v>
      </c>
    </row>
    <row r="27" spans="1:6" x14ac:dyDescent="0.35">
      <c r="A27" s="13"/>
      <c r="C27" s="16"/>
      <c r="D27" s="16"/>
      <c r="E27" s="16"/>
      <c r="F27" s="16"/>
    </row>
    <row r="28" spans="1:6" x14ac:dyDescent="0.35">
      <c r="F28" s="16"/>
    </row>
    <row r="29" spans="1:6" x14ac:dyDescent="0.35">
      <c r="F29" s="16"/>
    </row>
    <row r="30" spans="1:6" x14ac:dyDescent="0.35">
      <c r="F30" s="16"/>
    </row>
    <row r="31" spans="1:6" x14ac:dyDescent="0.35">
      <c r="F31" s="16"/>
    </row>
  </sheetData>
  <sheetProtection algorithmName="SHA-512" hashValue="i69fVrF2a5ThY9vMrgdk4zfr56Y8yl3QxFvvA+A/GiCueWQj3UJLUShCJ20a3FHdkc7+dKd3PI32scOpLdcs0g==" saltValue="FiQL5RZMsfi4l644zUSvtg==" spinCount="100000" sheet="1" objects="1" scenarios="1"/>
  <mergeCells count="1">
    <mergeCell ref="C7:D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E8026-2D94-4447-9EE4-7E5BBDEE8D94}">
  <dimension ref="A1:E40"/>
  <sheetViews>
    <sheetView workbookViewId="0">
      <selection activeCell="C1" sqref="C1"/>
    </sheetView>
  </sheetViews>
  <sheetFormatPr baseColWidth="10" defaultColWidth="8.7265625" defaultRowHeight="14.5" x14ac:dyDescent="0.35"/>
  <cols>
    <col min="1" max="1" width="7.26953125" customWidth="1"/>
    <col min="2" max="2" width="30.1796875" customWidth="1"/>
    <col min="3" max="3" width="9.08984375" customWidth="1"/>
    <col min="4" max="4" width="8.54296875" customWidth="1"/>
    <col min="5" max="5" width="10" bestFit="1" customWidth="1"/>
  </cols>
  <sheetData>
    <row r="1" spans="1:5" ht="26" x14ac:dyDescent="0.6">
      <c r="A1" s="1" t="s">
        <v>0</v>
      </c>
    </row>
    <row r="2" spans="1:5" ht="22.5" customHeight="1" x14ac:dyDescent="0.4">
      <c r="A2" s="2" t="s">
        <v>1</v>
      </c>
    </row>
    <row r="3" spans="1:5" ht="22.5" customHeight="1" x14ac:dyDescent="0.35">
      <c r="A3" s="51" t="s">
        <v>182</v>
      </c>
    </row>
    <row r="4" spans="1:5" ht="22.5" customHeight="1" x14ac:dyDescent="0.4">
      <c r="A4" s="3"/>
    </row>
    <row r="5" spans="1:5" ht="20.5" customHeight="1" x14ac:dyDescent="0.35">
      <c r="A5" s="35"/>
      <c r="B5" s="35"/>
      <c r="C5" s="95">
        <v>2023</v>
      </c>
      <c r="D5" s="95"/>
      <c r="E5" s="56">
        <v>2024</v>
      </c>
    </row>
    <row r="6" spans="1:5" x14ac:dyDescent="0.35">
      <c r="A6" s="10" t="s">
        <v>2</v>
      </c>
      <c r="B6" s="10" t="s">
        <v>3</v>
      </c>
      <c r="C6" s="10" t="s">
        <v>185</v>
      </c>
      <c r="D6" s="10" t="s">
        <v>4</v>
      </c>
      <c r="E6" s="10" t="s">
        <v>4</v>
      </c>
    </row>
    <row r="7" spans="1:5" x14ac:dyDescent="0.35">
      <c r="A7" s="36" t="s">
        <v>16</v>
      </c>
      <c r="B7" s="36" t="s">
        <v>17</v>
      </c>
      <c r="C7" s="22">
        <v>7425</v>
      </c>
      <c r="D7" s="11"/>
      <c r="E7" s="24">
        <v>32575</v>
      </c>
    </row>
    <row r="8" spans="1:5" x14ac:dyDescent="0.35">
      <c r="A8" s="36" t="s">
        <v>18</v>
      </c>
      <c r="B8" s="11" t="s">
        <v>196</v>
      </c>
      <c r="C8" s="24"/>
      <c r="D8" s="11"/>
      <c r="E8" s="24">
        <v>800</v>
      </c>
    </row>
    <row r="9" spans="1:5" x14ac:dyDescent="0.35">
      <c r="A9" s="36" t="s">
        <v>20</v>
      </c>
      <c r="B9" s="36" t="s">
        <v>21</v>
      </c>
      <c r="C9" s="22"/>
      <c r="D9" s="11"/>
      <c r="E9" s="24">
        <v>500</v>
      </c>
    </row>
    <row r="10" spans="1:5" x14ac:dyDescent="0.35">
      <c r="A10" s="36" t="s">
        <v>22</v>
      </c>
      <c r="B10" s="36" t="s">
        <v>197</v>
      </c>
      <c r="C10" s="22"/>
      <c r="D10" s="11"/>
      <c r="E10" s="24">
        <v>1000</v>
      </c>
    </row>
    <row r="11" spans="1:5" x14ac:dyDescent="0.35">
      <c r="A11" s="36" t="s">
        <v>25</v>
      </c>
      <c r="B11" s="36" t="s">
        <v>198</v>
      </c>
      <c r="C11" s="22"/>
      <c r="D11" s="11"/>
      <c r="E11" s="24">
        <v>7000</v>
      </c>
    </row>
    <row r="12" spans="1:5" x14ac:dyDescent="0.35">
      <c r="A12" s="36" t="s">
        <v>39</v>
      </c>
      <c r="B12" s="37" t="s">
        <v>199</v>
      </c>
      <c r="C12" s="22"/>
      <c r="D12" s="11"/>
      <c r="E12" s="24">
        <v>1000</v>
      </c>
    </row>
    <row r="13" spans="1:5" x14ac:dyDescent="0.35">
      <c r="A13" s="36" t="s">
        <v>41</v>
      </c>
      <c r="B13" s="37" t="s">
        <v>42</v>
      </c>
      <c r="C13" s="22"/>
      <c r="D13" s="11"/>
      <c r="E13" s="24">
        <v>500</v>
      </c>
    </row>
    <row r="14" spans="1:5" x14ac:dyDescent="0.35">
      <c r="A14" s="38"/>
      <c r="B14" s="38" t="s">
        <v>49</v>
      </c>
      <c r="C14" s="23">
        <v>7425</v>
      </c>
      <c r="D14" s="39"/>
      <c r="E14" s="25">
        <f>SUM(E7:E13)</f>
        <v>43375</v>
      </c>
    </row>
    <row r="15" spans="1:5" x14ac:dyDescent="0.35">
      <c r="A15" s="12"/>
      <c r="B15" s="12"/>
      <c r="C15" s="20"/>
      <c r="D15" s="14"/>
      <c r="E15" s="19"/>
    </row>
    <row r="16" spans="1:5" x14ac:dyDescent="0.35">
      <c r="A16" s="36" t="s">
        <v>59</v>
      </c>
      <c r="B16" s="36" t="s">
        <v>60</v>
      </c>
      <c r="C16" s="22">
        <v>7425</v>
      </c>
      <c r="D16" s="39"/>
      <c r="E16" s="24">
        <v>25000</v>
      </c>
    </row>
    <row r="17" spans="1:5" x14ac:dyDescent="0.35">
      <c r="A17" s="36" t="s">
        <v>96</v>
      </c>
      <c r="B17" s="36" t="s">
        <v>200</v>
      </c>
      <c r="C17" s="26"/>
      <c r="D17" s="11"/>
      <c r="E17" s="27">
        <v>5000</v>
      </c>
    </row>
    <row r="18" spans="1:5" x14ac:dyDescent="0.35">
      <c r="A18" s="37">
        <v>6770</v>
      </c>
      <c r="B18" s="37" t="s">
        <v>107</v>
      </c>
      <c r="C18" s="26"/>
      <c r="D18" s="11"/>
      <c r="E18" s="27">
        <v>5000</v>
      </c>
    </row>
    <row r="19" spans="1:5" x14ac:dyDescent="0.35">
      <c r="A19" s="37">
        <v>6860</v>
      </c>
      <c r="B19" s="37" t="s">
        <v>115</v>
      </c>
      <c r="C19" s="26"/>
      <c r="D19" s="11"/>
      <c r="E19" s="27">
        <v>4000</v>
      </c>
    </row>
    <row r="20" spans="1:5" x14ac:dyDescent="0.35">
      <c r="A20" s="37">
        <v>7162</v>
      </c>
      <c r="B20" s="37" t="s">
        <v>139</v>
      </c>
      <c r="C20" s="40"/>
      <c r="D20" s="11"/>
      <c r="E20" s="27">
        <v>2000</v>
      </c>
    </row>
    <row r="21" spans="1:5" x14ac:dyDescent="0.35">
      <c r="A21" s="36"/>
      <c r="B21" s="38" t="s">
        <v>201</v>
      </c>
      <c r="C21" s="23">
        <v>7425</v>
      </c>
      <c r="D21" s="39"/>
      <c r="E21" s="25">
        <f>SUM(E16:E20)</f>
        <v>41000</v>
      </c>
    </row>
    <row r="22" spans="1:5" x14ac:dyDescent="0.35">
      <c r="A22" s="35"/>
      <c r="B22" s="38" t="s">
        <v>170</v>
      </c>
      <c r="C22" s="10">
        <v>0</v>
      </c>
      <c r="D22" s="39"/>
      <c r="E22" s="25">
        <f>E14-E21</f>
        <v>2375</v>
      </c>
    </row>
    <row r="23" spans="1:5" s="13" customFormat="1" x14ac:dyDescent="0.35">
      <c r="A23" s="21"/>
      <c r="B23" s="21"/>
      <c r="C23" s="28"/>
      <c r="D23" s="29"/>
      <c r="E23" s="30"/>
    </row>
    <row r="24" spans="1:5" s="13" customFormat="1" x14ac:dyDescent="0.35">
      <c r="A24" s="12"/>
      <c r="C24" s="20">
        <v>0</v>
      </c>
      <c r="D24" s="14"/>
      <c r="E24" s="31"/>
    </row>
    <row r="25" spans="1:5" s="13" customFormat="1" x14ac:dyDescent="0.35">
      <c r="C25" s="31"/>
      <c r="E25" s="31"/>
    </row>
    <row r="26" spans="1:5" s="13" customFormat="1" x14ac:dyDescent="0.35">
      <c r="C26" s="31"/>
      <c r="E26" s="31"/>
    </row>
    <row r="27" spans="1:5" s="13" customFormat="1" x14ac:dyDescent="0.35">
      <c r="C27" s="31"/>
      <c r="E27" s="31"/>
    </row>
    <row r="28" spans="1:5" s="13" customFormat="1" x14ac:dyDescent="0.35">
      <c r="C28" s="31"/>
      <c r="E28" s="31"/>
    </row>
    <row r="29" spans="1:5" s="13" customFormat="1" x14ac:dyDescent="0.35">
      <c r="C29" s="31"/>
      <c r="E29" s="31"/>
    </row>
    <row r="30" spans="1:5" s="13" customFormat="1" x14ac:dyDescent="0.35">
      <c r="C30" s="31"/>
      <c r="E30" s="31"/>
    </row>
    <row r="31" spans="1:5" s="13" customFormat="1" x14ac:dyDescent="0.35">
      <c r="C31" s="31"/>
      <c r="E31" s="31"/>
    </row>
    <row r="32" spans="1:5" s="13" customFormat="1" x14ac:dyDescent="0.35">
      <c r="C32" s="31"/>
      <c r="E32" s="31"/>
    </row>
    <row r="33" spans="5:5" x14ac:dyDescent="0.35">
      <c r="E33" s="16"/>
    </row>
    <row r="34" spans="5:5" x14ac:dyDescent="0.35">
      <c r="E34" s="16"/>
    </row>
    <row r="35" spans="5:5" x14ac:dyDescent="0.35">
      <c r="E35" s="16"/>
    </row>
    <row r="36" spans="5:5" x14ac:dyDescent="0.35">
      <c r="E36" s="16"/>
    </row>
    <row r="37" spans="5:5" x14ac:dyDescent="0.35">
      <c r="E37" s="16"/>
    </row>
    <row r="38" spans="5:5" x14ac:dyDescent="0.35">
      <c r="E38" s="16"/>
    </row>
    <row r="39" spans="5:5" x14ac:dyDescent="0.35">
      <c r="E39" s="16"/>
    </row>
    <row r="40" spans="5:5" x14ac:dyDescent="0.35">
      <c r="E40" s="16"/>
    </row>
  </sheetData>
  <sheetProtection algorithmName="SHA-512" hashValue="sytNFV23s/29uh99RefS4+fQyWsmmaOnUo6Ifz6JW1/9F+PBHPnXe39KudwhmwDCuF7+MPm2ESV5anVkkboRvg==" saltValue="Nv8Eo40biC1s7MSwTkuF1w==" spinCount="100000" sheet="1" objects="1" scenarios="1"/>
  <mergeCells count="1">
    <mergeCell ref="C5:D5"/>
  </mergeCells>
  <phoneticPr fontId="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2EA77-3120-48C7-BF34-C30D9F55D57A}">
  <dimension ref="A1:F46"/>
  <sheetViews>
    <sheetView workbookViewId="0">
      <selection activeCell="D1" sqref="D1"/>
    </sheetView>
  </sheetViews>
  <sheetFormatPr baseColWidth="10" defaultColWidth="8.7265625" defaultRowHeight="14.5" x14ac:dyDescent="0.35"/>
  <cols>
    <col min="1" max="1" width="6.453125" customWidth="1"/>
    <col min="2" max="2" width="18.54296875" customWidth="1"/>
    <col min="3" max="4" width="10.453125" customWidth="1"/>
    <col min="5" max="6" width="11.08984375" bestFit="1" customWidth="1"/>
  </cols>
  <sheetData>
    <row r="1" spans="1:6" ht="27" customHeight="1" x14ac:dyDescent="0.6">
      <c r="A1" s="1" t="s">
        <v>0</v>
      </c>
    </row>
    <row r="2" spans="1:6" ht="18" customHeight="1" x14ac:dyDescent="0.4">
      <c r="A2" s="2" t="s">
        <v>1</v>
      </c>
    </row>
    <row r="3" spans="1:6" ht="18" customHeight="1" x14ac:dyDescent="0.4">
      <c r="A3" s="3" t="s">
        <v>183</v>
      </c>
    </row>
    <row r="4" spans="1:6" ht="18" customHeight="1" x14ac:dyDescent="0.4">
      <c r="A4" s="3"/>
    </row>
    <row r="5" spans="1:6" x14ac:dyDescent="0.35">
      <c r="A5" s="35"/>
      <c r="B5" s="35"/>
      <c r="C5" s="95">
        <v>2023</v>
      </c>
      <c r="D5" s="95"/>
      <c r="E5" s="53">
        <v>2022</v>
      </c>
      <c r="F5" s="53">
        <v>2024</v>
      </c>
    </row>
    <row r="6" spans="1:6" x14ac:dyDescent="0.35">
      <c r="A6" s="10" t="s">
        <v>2</v>
      </c>
      <c r="B6" s="10" t="s">
        <v>3</v>
      </c>
      <c r="C6" s="53" t="s">
        <v>185</v>
      </c>
      <c r="D6" s="53" t="s">
        <v>4</v>
      </c>
      <c r="E6" s="53" t="s">
        <v>186</v>
      </c>
      <c r="F6" s="53" t="s">
        <v>4</v>
      </c>
    </row>
    <row r="7" spans="1:6" x14ac:dyDescent="0.35">
      <c r="A7" s="36" t="s">
        <v>6</v>
      </c>
      <c r="B7" s="36" t="s">
        <v>7</v>
      </c>
      <c r="C7" s="22">
        <v>3100</v>
      </c>
      <c r="D7" s="22"/>
      <c r="E7" s="22"/>
      <c r="F7" s="24"/>
    </row>
    <row r="8" spans="1:6" x14ac:dyDescent="0.35">
      <c r="A8" s="36" t="s">
        <v>12</v>
      </c>
      <c r="B8" s="36" t="s">
        <v>13</v>
      </c>
      <c r="C8" s="22">
        <v>500</v>
      </c>
      <c r="D8" s="22"/>
      <c r="E8" s="22"/>
      <c r="F8" s="24"/>
    </row>
    <row r="9" spans="1:6" x14ac:dyDescent="0.35">
      <c r="A9" s="36" t="s">
        <v>16</v>
      </c>
      <c r="B9" s="36" t="s">
        <v>17</v>
      </c>
      <c r="C9" s="22">
        <v>202147</v>
      </c>
      <c r="D9" s="22">
        <v>104000</v>
      </c>
      <c r="E9" s="22">
        <v>171270</v>
      </c>
      <c r="F9" s="33">
        <v>40000</v>
      </c>
    </row>
    <row r="10" spans="1:6" x14ac:dyDescent="0.35">
      <c r="A10" s="37" t="s">
        <v>192</v>
      </c>
      <c r="B10" s="37" t="s">
        <v>193</v>
      </c>
      <c r="C10" s="27"/>
      <c r="D10" s="22"/>
      <c r="E10" s="22"/>
      <c r="F10" s="33">
        <v>90000</v>
      </c>
    </row>
    <row r="11" spans="1:6" x14ac:dyDescent="0.35">
      <c r="A11" s="36" t="s">
        <v>18</v>
      </c>
      <c r="B11" s="36" t="s">
        <v>19</v>
      </c>
      <c r="C11" s="22">
        <v>5002</v>
      </c>
      <c r="D11" s="22">
        <v>5000</v>
      </c>
      <c r="E11" s="22">
        <v>4528</v>
      </c>
      <c r="F11" s="33">
        <v>8000</v>
      </c>
    </row>
    <row r="12" spans="1:6" x14ac:dyDescent="0.35">
      <c r="A12" s="36" t="s">
        <v>20</v>
      </c>
      <c r="B12" s="36" t="s">
        <v>21</v>
      </c>
      <c r="C12" s="22">
        <v>1952.28</v>
      </c>
      <c r="D12" s="22">
        <v>5000</v>
      </c>
      <c r="E12" s="22">
        <v>3200</v>
      </c>
      <c r="F12" s="33">
        <v>2500</v>
      </c>
    </row>
    <row r="13" spans="1:6" x14ac:dyDescent="0.35">
      <c r="A13" s="36" t="s">
        <v>22</v>
      </c>
      <c r="B13" s="36" t="s">
        <v>23</v>
      </c>
      <c r="C13" s="22">
        <v>5737.3</v>
      </c>
      <c r="D13" s="22">
        <v>4000</v>
      </c>
      <c r="E13" s="22">
        <v>5901.2</v>
      </c>
      <c r="F13" s="33">
        <v>10000</v>
      </c>
    </row>
    <row r="14" spans="1:6" x14ac:dyDescent="0.35">
      <c r="A14" s="36" t="s">
        <v>33</v>
      </c>
      <c r="B14" s="36" t="s">
        <v>34</v>
      </c>
      <c r="C14" s="22">
        <v>18400</v>
      </c>
      <c r="D14" s="22">
        <v>10000</v>
      </c>
      <c r="E14" s="22">
        <v>6850</v>
      </c>
      <c r="F14" s="24">
        <v>25000</v>
      </c>
    </row>
    <row r="15" spans="1:6" x14ac:dyDescent="0.35">
      <c r="A15" s="36" t="s">
        <v>39</v>
      </c>
      <c r="B15" s="36" t="s">
        <v>40</v>
      </c>
      <c r="C15" s="22">
        <v>1289.25</v>
      </c>
      <c r="D15" s="22">
        <v>2000</v>
      </c>
      <c r="E15" s="22">
        <v>1695.4</v>
      </c>
      <c r="F15" s="24"/>
    </row>
    <row r="16" spans="1:6" x14ac:dyDescent="0.35">
      <c r="A16" s="36" t="s">
        <v>41</v>
      </c>
      <c r="B16" s="36" t="s">
        <v>42</v>
      </c>
      <c r="C16" s="22">
        <v>12287.1</v>
      </c>
      <c r="D16" s="22">
        <v>4000</v>
      </c>
      <c r="E16" s="22">
        <v>2516.3000000000002</v>
      </c>
      <c r="F16" s="24">
        <v>25000</v>
      </c>
    </row>
    <row r="17" spans="1:6" x14ac:dyDescent="0.35">
      <c r="A17" s="36" t="s">
        <v>45</v>
      </c>
      <c r="B17" s="36" t="s">
        <v>46</v>
      </c>
      <c r="C17" s="22">
        <v>3800</v>
      </c>
      <c r="D17" s="22"/>
      <c r="E17" s="22"/>
      <c r="F17" s="24"/>
    </row>
    <row r="18" spans="1:6" x14ac:dyDescent="0.35">
      <c r="A18" s="38"/>
      <c r="B18" s="38" t="s">
        <v>49</v>
      </c>
      <c r="C18" s="23">
        <v>254214.93</v>
      </c>
      <c r="D18" s="23">
        <v>134000</v>
      </c>
      <c r="E18" s="23">
        <v>195960.9</v>
      </c>
      <c r="F18" s="25">
        <f>SUM(F7:F17)</f>
        <v>200500</v>
      </c>
    </row>
    <row r="19" spans="1:6" x14ac:dyDescent="0.35">
      <c r="A19" s="12"/>
      <c r="B19" s="12"/>
      <c r="C19" s="20"/>
      <c r="D19" s="20"/>
      <c r="E19" s="20"/>
      <c r="F19" s="19"/>
    </row>
    <row r="20" spans="1:6" x14ac:dyDescent="0.35">
      <c r="A20" s="36" t="s">
        <v>59</v>
      </c>
      <c r="B20" s="36" t="s">
        <v>60</v>
      </c>
      <c r="C20" s="22">
        <v>2880</v>
      </c>
      <c r="D20" s="22"/>
      <c r="E20" s="24"/>
      <c r="F20" s="24">
        <v>15000</v>
      </c>
    </row>
    <row r="21" spans="1:6" x14ac:dyDescent="0.35">
      <c r="A21" s="36" t="s">
        <v>61</v>
      </c>
      <c r="B21" s="36" t="s">
        <v>62</v>
      </c>
      <c r="C21" s="22">
        <v>8000</v>
      </c>
      <c r="D21" s="22">
        <v>15000</v>
      </c>
      <c r="E21" s="24"/>
      <c r="F21" s="24">
        <v>20000</v>
      </c>
    </row>
    <row r="22" spans="1:6" x14ac:dyDescent="0.35">
      <c r="A22" s="36" t="s">
        <v>84</v>
      </c>
      <c r="B22" s="36" t="s">
        <v>85</v>
      </c>
      <c r="C22" s="22">
        <v>1714.56</v>
      </c>
      <c r="D22" s="22"/>
      <c r="E22" s="24"/>
      <c r="F22" s="24"/>
    </row>
    <row r="23" spans="1:6" x14ac:dyDescent="0.35">
      <c r="A23" s="5" t="s">
        <v>88</v>
      </c>
      <c r="B23" s="5" t="s">
        <v>89</v>
      </c>
      <c r="C23" s="88">
        <v>3094.4</v>
      </c>
      <c r="D23" s="88"/>
      <c r="E23" s="93"/>
      <c r="F23" s="71"/>
    </row>
    <row r="24" spans="1:6" x14ac:dyDescent="0.35">
      <c r="A24" s="5" t="s">
        <v>90</v>
      </c>
      <c r="B24" s="5" t="s">
        <v>91</v>
      </c>
      <c r="C24" s="22">
        <v>20697.5</v>
      </c>
      <c r="D24" s="22"/>
      <c r="E24" s="34"/>
      <c r="F24" s="24"/>
    </row>
    <row r="25" spans="1:6" x14ac:dyDescent="0.35">
      <c r="A25" s="5" t="s">
        <v>92</v>
      </c>
      <c r="B25" s="5" t="s">
        <v>93</v>
      </c>
      <c r="C25" s="22">
        <v>2046.9</v>
      </c>
      <c r="D25" s="22"/>
      <c r="E25" s="34"/>
      <c r="F25" s="24"/>
    </row>
    <row r="26" spans="1:6" x14ac:dyDescent="0.35">
      <c r="A26" s="5" t="s">
        <v>94</v>
      </c>
      <c r="B26" s="5" t="s">
        <v>95</v>
      </c>
      <c r="C26" s="22">
        <v>2441.4</v>
      </c>
      <c r="D26" s="22"/>
      <c r="E26" s="34"/>
      <c r="F26" s="24"/>
    </row>
    <row r="27" spans="1:6" x14ac:dyDescent="0.35">
      <c r="A27" s="5" t="s">
        <v>96</v>
      </c>
      <c r="B27" s="5" t="s">
        <v>97</v>
      </c>
      <c r="C27" s="22">
        <v>193279.96</v>
      </c>
      <c r="D27" s="22">
        <v>110000</v>
      </c>
      <c r="E27" s="32">
        <v>134697.10999999999</v>
      </c>
      <c r="F27" s="24">
        <v>95000</v>
      </c>
    </row>
    <row r="28" spans="1:6" x14ac:dyDescent="0.35">
      <c r="A28" s="5"/>
      <c r="B28" s="5" t="s">
        <v>202</v>
      </c>
      <c r="C28" s="22"/>
      <c r="D28" s="22"/>
      <c r="E28" s="32"/>
      <c r="F28" s="24">
        <v>40000</v>
      </c>
    </row>
    <row r="29" spans="1:6" x14ac:dyDescent="0.35">
      <c r="A29" s="5" t="s">
        <v>100</v>
      </c>
      <c r="B29" s="5" t="s">
        <v>101</v>
      </c>
      <c r="C29" s="22">
        <v>28659.45</v>
      </c>
      <c r="D29" s="22"/>
      <c r="E29" s="32"/>
      <c r="F29" s="24"/>
    </row>
    <row r="30" spans="1:6" x14ac:dyDescent="0.35">
      <c r="A30" s="5" t="s">
        <v>106</v>
      </c>
      <c r="B30" s="5" t="s">
        <v>107</v>
      </c>
      <c r="C30" s="22"/>
      <c r="D30" s="22">
        <v>5000</v>
      </c>
      <c r="E30" s="32">
        <v>4046</v>
      </c>
      <c r="F30" s="24">
        <v>2500</v>
      </c>
    </row>
    <row r="31" spans="1:6" x14ac:dyDescent="0.35">
      <c r="A31" s="5" t="s">
        <v>114</v>
      </c>
      <c r="B31" s="5" t="s">
        <v>115</v>
      </c>
      <c r="C31" s="22">
        <v>4685</v>
      </c>
      <c r="D31" s="22">
        <v>25000</v>
      </c>
      <c r="E31" s="32">
        <v>15000</v>
      </c>
      <c r="F31" s="24">
        <v>26000</v>
      </c>
    </row>
    <row r="32" spans="1:6" x14ac:dyDescent="0.35">
      <c r="A32" s="5" t="s">
        <v>122</v>
      </c>
      <c r="B32" s="5" t="s">
        <v>123</v>
      </c>
      <c r="C32" s="22"/>
      <c r="D32" s="22"/>
      <c r="E32" s="32"/>
      <c r="F32" s="24">
        <v>5000</v>
      </c>
    </row>
    <row r="33" spans="1:6" x14ac:dyDescent="0.35">
      <c r="A33" s="5" t="s">
        <v>128</v>
      </c>
      <c r="B33" s="5" t="s">
        <v>129</v>
      </c>
      <c r="C33" s="22">
        <v>350</v>
      </c>
      <c r="D33" s="22"/>
      <c r="E33" s="34"/>
      <c r="F33" s="24"/>
    </row>
    <row r="34" spans="1:6" x14ac:dyDescent="0.35">
      <c r="A34" s="5" t="s">
        <v>138</v>
      </c>
      <c r="B34" s="5" t="s">
        <v>139</v>
      </c>
      <c r="C34" s="22">
        <v>2953.75</v>
      </c>
      <c r="D34" s="22">
        <v>5000</v>
      </c>
      <c r="E34" s="34"/>
      <c r="F34" s="24"/>
    </row>
    <row r="35" spans="1:6" x14ac:dyDescent="0.35">
      <c r="A35" s="5" t="s">
        <v>146</v>
      </c>
      <c r="B35" s="5" t="s">
        <v>32</v>
      </c>
      <c r="C35" s="22">
        <v>5850</v>
      </c>
      <c r="D35" s="22"/>
      <c r="E35" s="32">
        <v>2600</v>
      </c>
      <c r="F35" s="24">
        <v>7000</v>
      </c>
    </row>
    <row r="36" spans="1:6" x14ac:dyDescent="0.35">
      <c r="A36" s="5" t="s">
        <v>147</v>
      </c>
      <c r="B36" s="5" t="s">
        <v>148</v>
      </c>
      <c r="C36" s="22"/>
      <c r="D36" s="22">
        <v>4000</v>
      </c>
      <c r="E36" s="32">
        <v>3250</v>
      </c>
      <c r="F36" s="24"/>
    </row>
    <row r="37" spans="1:6" x14ac:dyDescent="0.35">
      <c r="A37" s="5" t="s">
        <v>149</v>
      </c>
      <c r="B37" s="5" t="s">
        <v>150</v>
      </c>
      <c r="C37" s="22"/>
      <c r="D37" s="22">
        <v>1500</v>
      </c>
      <c r="E37" s="34"/>
      <c r="F37" s="24"/>
    </row>
    <row r="38" spans="1:6" x14ac:dyDescent="0.35">
      <c r="A38" s="5" t="s">
        <v>151</v>
      </c>
      <c r="B38" s="5" t="s">
        <v>152</v>
      </c>
      <c r="C38" s="22">
        <v>4080</v>
      </c>
      <c r="D38" s="22">
        <v>10000</v>
      </c>
      <c r="E38" s="34"/>
      <c r="F38" s="24">
        <v>20000</v>
      </c>
    </row>
    <row r="39" spans="1:6" x14ac:dyDescent="0.35">
      <c r="A39" s="5" t="s">
        <v>161</v>
      </c>
      <c r="B39" s="5" t="s">
        <v>162</v>
      </c>
      <c r="C39" s="22"/>
      <c r="D39" s="22"/>
      <c r="E39" s="32">
        <v>133.47999999999999</v>
      </c>
      <c r="F39" s="24"/>
    </row>
    <row r="40" spans="1:6" x14ac:dyDescent="0.35">
      <c r="A40" s="5" t="s">
        <v>163</v>
      </c>
      <c r="B40" s="5" t="s">
        <v>164</v>
      </c>
      <c r="C40" s="22">
        <v>77</v>
      </c>
      <c r="D40" s="22"/>
      <c r="E40" s="34"/>
      <c r="F40" s="24"/>
    </row>
    <row r="41" spans="1:6" x14ac:dyDescent="0.35">
      <c r="A41" s="5" t="s">
        <v>167</v>
      </c>
      <c r="B41" s="5" t="s">
        <v>168</v>
      </c>
      <c r="C41" s="22">
        <v>295.76</v>
      </c>
      <c r="D41" s="22"/>
      <c r="E41" s="34"/>
      <c r="F41" s="24"/>
    </row>
    <row r="42" spans="1:6" ht="15" thickBot="1" x14ac:dyDescent="0.4">
      <c r="A42" s="7"/>
      <c r="B42" s="66" t="s">
        <v>169</v>
      </c>
      <c r="C42" s="59">
        <v>281105.68</v>
      </c>
      <c r="D42" s="59">
        <v>175500</v>
      </c>
      <c r="E42" s="67">
        <v>159726.59</v>
      </c>
      <c r="F42" s="60">
        <f>SUM(F20:F41)</f>
        <v>230500</v>
      </c>
    </row>
    <row r="43" spans="1:6" ht="15" thickBot="1" x14ac:dyDescent="0.4">
      <c r="A43" s="7"/>
      <c r="B43" s="66" t="s">
        <v>170</v>
      </c>
      <c r="C43" s="68">
        <v>-26890.75</v>
      </c>
      <c r="D43" s="68">
        <v>-41500</v>
      </c>
      <c r="E43" s="69">
        <f>E18-E42</f>
        <v>36234.31</v>
      </c>
      <c r="F43" s="70">
        <f>F18-F42</f>
        <v>-30000</v>
      </c>
    </row>
    <row r="44" spans="1:6" x14ac:dyDescent="0.35">
      <c r="C44" s="16"/>
      <c r="D44" s="16"/>
      <c r="E44" s="16"/>
      <c r="F44" s="31"/>
    </row>
    <row r="45" spans="1:6" x14ac:dyDescent="0.35">
      <c r="C45" s="16"/>
      <c r="D45" s="16"/>
      <c r="E45" s="16"/>
      <c r="F45" s="31"/>
    </row>
    <row r="46" spans="1:6" x14ac:dyDescent="0.35">
      <c r="C46" s="16"/>
      <c r="D46" s="16"/>
      <c r="E46" s="16"/>
      <c r="F46" s="16"/>
    </row>
  </sheetData>
  <sheetProtection algorithmName="SHA-512" hashValue="EZ3dms4S3XAQ6zkv5L3e0xioi8ZTQkyxrpfdDrLtXnH6/BMtQxWJBOO+4ScnV/O2mAVCb54jOPC7OwL2h6Pvbw==" saltValue="mmHtjahkNY0/SH5IsJQWFw==" spinCount="100000" sheet="1" objects="1" scenarios="1"/>
  <mergeCells count="1">
    <mergeCell ref="C5:D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2A55A-BF2E-4E1B-92B8-BDFB5FEC7634}">
  <dimension ref="A1:F39"/>
  <sheetViews>
    <sheetView topLeftCell="A5" workbookViewId="0">
      <selection activeCell="H9" sqref="H9"/>
    </sheetView>
  </sheetViews>
  <sheetFormatPr baseColWidth="10" defaultColWidth="8.7265625" defaultRowHeight="14.5" x14ac:dyDescent="0.35"/>
  <cols>
    <col min="1" max="1" width="7.453125" customWidth="1"/>
    <col min="2" max="2" width="20.81640625" customWidth="1"/>
    <col min="3" max="3" width="9.453125" customWidth="1"/>
    <col min="4" max="4" width="10.453125" customWidth="1"/>
    <col min="5" max="5" width="10.08984375" style="9" bestFit="1" customWidth="1"/>
    <col min="6" max="6" width="10.08984375" bestFit="1" customWidth="1"/>
  </cols>
  <sheetData>
    <row r="1" spans="1:6" ht="26" x14ac:dyDescent="0.6">
      <c r="A1" s="1" t="s">
        <v>0</v>
      </c>
    </row>
    <row r="2" spans="1:6" ht="17" x14ac:dyDescent="0.4">
      <c r="A2" s="2" t="s">
        <v>1</v>
      </c>
    </row>
    <row r="3" spans="1:6" ht="17" x14ac:dyDescent="0.4">
      <c r="A3" s="3" t="s">
        <v>184</v>
      </c>
    </row>
    <row r="4" spans="1:6" ht="17" x14ac:dyDescent="0.4">
      <c r="A4" s="3"/>
    </row>
    <row r="5" spans="1:6" ht="17" x14ac:dyDescent="0.4">
      <c r="A5" s="3"/>
    </row>
    <row r="6" spans="1:6" x14ac:dyDescent="0.35">
      <c r="A6" s="35"/>
      <c r="B6" s="35"/>
      <c r="C6" s="95">
        <v>2023</v>
      </c>
      <c r="D6" s="95"/>
      <c r="E6" s="46">
        <v>2022</v>
      </c>
      <c r="F6" s="53">
        <v>2024</v>
      </c>
    </row>
    <row r="7" spans="1:6" x14ac:dyDescent="0.35">
      <c r="A7" s="10" t="s">
        <v>2</v>
      </c>
      <c r="B7" s="10" t="s">
        <v>3</v>
      </c>
      <c r="C7" s="10" t="s">
        <v>185</v>
      </c>
      <c r="D7" s="10" t="s">
        <v>4</v>
      </c>
      <c r="E7" s="41" t="s">
        <v>185</v>
      </c>
      <c r="F7" s="10" t="s">
        <v>4</v>
      </c>
    </row>
    <row r="8" spans="1:6" x14ac:dyDescent="0.35">
      <c r="A8" s="38"/>
      <c r="B8" s="38" t="s">
        <v>5</v>
      </c>
      <c r="C8" s="23">
        <v>54956.5</v>
      </c>
      <c r="D8" s="23">
        <v>109000</v>
      </c>
      <c r="E8" s="24"/>
      <c r="F8" s="25">
        <f>SUM(F9:F12)</f>
        <v>82009</v>
      </c>
    </row>
    <row r="9" spans="1:6" x14ac:dyDescent="0.35">
      <c r="A9" s="36" t="s">
        <v>16</v>
      </c>
      <c r="B9" s="36" t="s">
        <v>17</v>
      </c>
      <c r="C9" s="22">
        <v>34491</v>
      </c>
      <c r="D9" s="22">
        <v>84000</v>
      </c>
      <c r="E9" s="24"/>
      <c r="F9" s="24">
        <v>75509</v>
      </c>
    </row>
    <row r="10" spans="1:6" x14ac:dyDescent="0.35">
      <c r="A10" s="36" t="s">
        <v>18</v>
      </c>
      <c r="B10" s="36" t="s">
        <v>19</v>
      </c>
      <c r="C10" s="22">
        <v>5709</v>
      </c>
      <c r="D10" s="22">
        <v>7000</v>
      </c>
      <c r="E10" s="24"/>
      <c r="F10" s="24">
        <v>1000</v>
      </c>
    </row>
    <row r="11" spans="1:6" x14ac:dyDescent="0.35">
      <c r="A11" s="36" t="s">
        <v>20</v>
      </c>
      <c r="B11" s="36" t="s">
        <v>21</v>
      </c>
      <c r="C11" s="22">
        <v>8199.58</v>
      </c>
      <c r="D11" s="22">
        <v>9000</v>
      </c>
      <c r="E11" s="24"/>
      <c r="F11" s="24">
        <v>500</v>
      </c>
    </row>
    <row r="12" spans="1:6" x14ac:dyDescent="0.35">
      <c r="A12" s="36" t="s">
        <v>22</v>
      </c>
      <c r="B12" s="36" t="s">
        <v>23</v>
      </c>
      <c r="C12" s="22">
        <v>6556.92</v>
      </c>
      <c r="D12" s="22">
        <v>9000</v>
      </c>
      <c r="E12" s="24"/>
      <c r="F12" s="24">
        <v>5000</v>
      </c>
    </row>
    <row r="13" spans="1:6" x14ac:dyDescent="0.35">
      <c r="A13" s="38"/>
      <c r="B13" s="38" t="s">
        <v>24</v>
      </c>
      <c r="C13" s="23">
        <v>7204.65</v>
      </c>
      <c r="D13" s="23">
        <v>4500</v>
      </c>
      <c r="E13" s="23">
        <v>2000</v>
      </c>
      <c r="F13" s="25">
        <f>SUM(F14:F17)</f>
        <v>6700</v>
      </c>
    </row>
    <row r="14" spans="1:6" x14ac:dyDescent="0.35">
      <c r="A14" s="36" t="s">
        <v>33</v>
      </c>
      <c r="B14" s="36" t="s">
        <v>34</v>
      </c>
      <c r="C14" s="22">
        <v>1600</v>
      </c>
      <c r="D14" s="22"/>
      <c r="E14" s="24"/>
      <c r="F14" s="24">
        <v>4200</v>
      </c>
    </row>
    <row r="15" spans="1:6" x14ac:dyDescent="0.35">
      <c r="A15" s="36" t="s">
        <v>39</v>
      </c>
      <c r="B15" s="36" t="s">
        <v>40</v>
      </c>
      <c r="C15" s="22">
        <v>1744.29</v>
      </c>
      <c r="D15" s="22"/>
      <c r="E15" s="24"/>
      <c r="F15" s="24"/>
    </row>
    <row r="16" spans="1:6" x14ac:dyDescent="0.35">
      <c r="A16" s="85" t="s">
        <v>41</v>
      </c>
      <c r="B16" s="85" t="s">
        <v>42</v>
      </c>
      <c r="C16" s="86">
        <v>3860.36</v>
      </c>
      <c r="D16" s="86">
        <v>4500</v>
      </c>
      <c r="E16" s="87"/>
      <c r="F16" s="87">
        <v>2500</v>
      </c>
    </row>
    <row r="17" spans="1:6" x14ac:dyDescent="0.35">
      <c r="A17" s="36" t="s">
        <v>45</v>
      </c>
      <c r="B17" s="36" t="s">
        <v>46</v>
      </c>
      <c r="C17" s="22"/>
      <c r="D17" s="22"/>
      <c r="E17" s="24">
        <v>2000</v>
      </c>
      <c r="F17" s="24"/>
    </row>
    <row r="18" spans="1:6" x14ac:dyDescent="0.35">
      <c r="A18" s="38"/>
      <c r="B18" s="38" t="s">
        <v>49</v>
      </c>
      <c r="C18" s="23">
        <v>62161.15</v>
      </c>
      <c r="D18" s="23">
        <v>113500</v>
      </c>
      <c r="E18" s="25">
        <f>SUM(E17)</f>
        <v>2000</v>
      </c>
      <c r="F18" s="25">
        <f>F13+ F8</f>
        <v>88709</v>
      </c>
    </row>
    <row r="19" spans="1:6" x14ac:dyDescent="0.35">
      <c r="A19" s="12"/>
      <c r="B19" s="12"/>
      <c r="C19" s="20"/>
      <c r="D19" s="20"/>
      <c r="E19" s="19"/>
      <c r="F19" s="19"/>
    </row>
    <row r="20" spans="1:6" x14ac:dyDescent="0.35">
      <c r="A20" s="38"/>
      <c r="B20" s="38" t="s">
        <v>58</v>
      </c>
      <c r="C20" s="23">
        <v>28840</v>
      </c>
      <c r="D20" s="23">
        <v>105000</v>
      </c>
      <c r="E20" s="23">
        <v>26600</v>
      </c>
      <c r="F20" s="25">
        <f>SUM(F21:F22)</f>
        <v>30000</v>
      </c>
    </row>
    <row r="21" spans="1:6" x14ac:dyDescent="0.35">
      <c r="A21" s="36" t="s">
        <v>59</v>
      </c>
      <c r="B21" s="36" t="s">
        <v>60</v>
      </c>
      <c r="C21" s="22">
        <v>25840</v>
      </c>
      <c r="D21" s="22">
        <v>90000</v>
      </c>
      <c r="E21" s="22">
        <v>26600</v>
      </c>
      <c r="F21" s="22">
        <v>24000</v>
      </c>
    </row>
    <row r="22" spans="1:6" x14ac:dyDescent="0.35">
      <c r="A22" s="82" t="s">
        <v>61</v>
      </c>
      <c r="B22" s="82" t="s">
        <v>62</v>
      </c>
      <c r="C22" s="88">
        <v>3000</v>
      </c>
      <c r="D22" s="88">
        <v>15000</v>
      </c>
      <c r="E22" s="71"/>
      <c r="F22" s="71">
        <v>6000</v>
      </c>
    </row>
    <row r="23" spans="1:6" x14ac:dyDescent="0.35">
      <c r="A23" s="38"/>
      <c r="B23" s="38" t="s">
        <v>73</v>
      </c>
      <c r="C23" s="23">
        <v>10051</v>
      </c>
      <c r="D23" s="23">
        <v>53000</v>
      </c>
      <c r="E23" s="23">
        <v>23582.75</v>
      </c>
      <c r="F23" s="25">
        <f>SUM(F24:F30)</f>
        <v>33000</v>
      </c>
    </row>
    <row r="24" spans="1:6" x14ac:dyDescent="0.35">
      <c r="A24" s="36" t="s">
        <v>90</v>
      </c>
      <c r="B24" s="36" t="s">
        <v>91</v>
      </c>
      <c r="C24" s="42">
        <v>2504</v>
      </c>
      <c r="D24" s="22"/>
      <c r="E24" s="24"/>
      <c r="F24" s="24"/>
    </row>
    <row r="25" spans="1:6" x14ac:dyDescent="0.35">
      <c r="A25" s="36" t="s">
        <v>96</v>
      </c>
      <c r="B25" s="36" t="s">
        <v>97</v>
      </c>
      <c r="C25" s="22"/>
      <c r="D25" s="22">
        <v>20000</v>
      </c>
      <c r="E25" s="22">
        <v>21000</v>
      </c>
      <c r="F25" s="24">
        <v>20000</v>
      </c>
    </row>
    <row r="26" spans="1:6" x14ac:dyDescent="0.35">
      <c r="A26" s="36" t="s">
        <v>114</v>
      </c>
      <c r="B26" s="36" t="s">
        <v>115</v>
      </c>
      <c r="C26" s="22">
        <v>1100</v>
      </c>
      <c r="D26" s="22">
        <v>23500</v>
      </c>
      <c r="E26" s="24"/>
      <c r="F26" s="24"/>
    </row>
    <row r="27" spans="1:6" x14ac:dyDescent="0.35">
      <c r="A27" s="36" t="s">
        <v>124</v>
      </c>
      <c r="B27" s="36" t="s">
        <v>125</v>
      </c>
      <c r="C27" s="22">
        <v>6447</v>
      </c>
      <c r="D27" s="22">
        <v>4000</v>
      </c>
      <c r="E27" s="22">
        <v>1172.5</v>
      </c>
      <c r="F27" s="22">
        <v>6000</v>
      </c>
    </row>
    <row r="28" spans="1:6" x14ac:dyDescent="0.35">
      <c r="A28" s="36" t="s">
        <v>138</v>
      </c>
      <c r="B28" s="36" t="s">
        <v>139</v>
      </c>
      <c r="C28" s="22"/>
      <c r="D28" s="22">
        <v>1000</v>
      </c>
      <c r="E28" s="22">
        <v>600</v>
      </c>
      <c r="F28" s="24">
        <v>3000</v>
      </c>
    </row>
    <row r="29" spans="1:6" x14ac:dyDescent="0.35">
      <c r="A29" s="36" t="s">
        <v>149</v>
      </c>
      <c r="B29" s="36" t="s">
        <v>150</v>
      </c>
      <c r="C29" s="22"/>
      <c r="D29" s="22">
        <v>1500</v>
      </c>
      <c r="E29" s="24"/>
      <c r="F29" s="24">
        <v>1000</v>
      </c>
    </row>
    <row r="30" spans="1:6" x14ac:dyDescent="0.35">
      <c r="A30" s="36" t="s">
        <v>151</v>
      </c>
      <c r="B30" s="36" t="s">
        <v>152</v>
      </c>
      <c r="C30" s="22"/>
      <c r="D30" s="22">
        <v>3000</v>
      </c>
      <c r="E30" s="22">
        <v>810.37</v>
      </c>
      <c r="F30" s="24">
        <v>3000</v>
      </c>
    </row>
    <row r="31" spans="1:6" ht="15" thickBot="1" x14ac:dyDescent="0.4">
      <c r="A31" s="38"/>
      <c r="B31" s="58" t="s">
        <v>169</v>
      </c>
      <c r="C31" s="59">
        <v>38891</v>
      </c>
      <c r="D31" s="59">
        <v>158000</v>
      </c>
      <c r="E31" s="60">
        <f>E23+E20</f>
        <v>50182.75</v>
      </c>
      <c r="F31" s="60">
        <f>F23+F20</f>
        <v>63000</v>
      </c>
    </row>
    <row r="32" spans="1:6" ht="15" thickBot="1" x14ac:dyDescent="0.4">
      <c r="A32" s="38"/>
      <c r="B32" s="61" t="s">
        <v>170</v>
      </c>
      <c r="C32" s="62">
        <v>23270.15</v>
      </c>
      <c r="D32" s="63">
        <v>-44500</v>
      </c>
      <c r="E32" s="64">
        <f>E18-E31</f>
        <v>-48182.75</v>
      </c>
      <c r="F32" s="65">
        <f>F18-F31</f>
        <v>25709</v>
      </c>
    </row>
    <row r="33" spans="3:6" x14ac:dyDescent="0.35">
      <c r="C33" s="16"/>
      <c r="D33" s="16"/>
      <c r="E33" s="16"/>
      <c r="F33" s="16"/>
    </row>
    <row r="34" spans="3:6" x14ac:dyDescent="0.35">
      <c r="C34" s="16"/>
      <c r="D34" s="16"/>
      <c r="E34" s="16"/>
      <c r="F34" s="16"/>
    </row>
    <row r="35" spans="3:6" x14ac:dyDescent="0.35">
      <c r="C35" s="16"/>
      <c r="D35" s="16"/>
      <c r="E35" s="16"/>
      <c r="F35" s="16"/>
    </row>
    <row r="36" spans="3:6" x14ac:dyDescent="0.35">
      <c r="C36" s="16"/>
      <c r="D36" s="16"/>
      <c r="E36" s="16"/>
      <c r="F36" s="16"/>
    </row>
    <row r="37" spans="3:6" x14ac:dyDescent="0.35">
      <c r="C37" s="16"/>
      <c r="D37" s="16"/>
      <c r="E37" s="16"/>
      <c r="F37" s="16"/>
    </row>
    <row r="38" spans="3:6" x14ac:dyDescent="0.35">
      <c r="C38" s="16"/>
      <c r="D38" s="16"/>
      <c r="E38" s="16"/>
      <c r="F38" s="16"/>
    </row>
    <row r="39" spans="3:6" x14ac:dyDescent="0.35">
      <c r="C39" s="16"/>
      <c r="D39" s="16"/>
      <c r="E39" s="16"/>
      <c r="F39" s="16"/>
    </row>
  </sheetData>
  <sheetProtection algorithmName="SHA-512" hashValue="X9+ZGW9oexM1w/fYYIUQU7preIeqXVLI7Zh1Bn7sx13iiGyCYuswlpF5dZhJVjTY02x4J/zdMirC2EB+ZTezvg==" saltValue="NC5jqHmLZHZxIYYnDZezxw==" spinCount="100000" sheet="1" objects="1" scenarios="1"/>
  <mergeCells count="1">
    <mergeCell ref="C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Avd 10 styret</vt:lpstr>
      <vt:lpstr>Avd 20 turn</vt:lpstr>
      <vt:lpstr>Avd 30 håndball</vt:lpstr>
      <vt:lpstr>Avd 40 fotball</vt:lpstr>
      <vt:lpstr>Avd 50 Aerobic</vt:lpstr>
      <vt:lpstr>Avd 60 hallen</vt:lpstr>
      <vt:lpstr>Avd 70 Allidrett</vt:lpstr>
      <vt:lpstr>Avd 80 sykkel</vt:lpstr>
      <vt:lpstr>Avd 90 Dans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Edvardsen, Marte Vik</cp:lastModifiedBy>
  <cp:lastPrinted>2024-03-08T14:10:09Z</cp:lastPrinted>
  <dcterms:created xsi:type="dcterms:W3CDTF">2024-02-24T22:17:26Z</dcterms:created>
  <dcterms:modified xsi:type="dcterms:W3CDTF">2024-03-12T12:15:13Z</dcterms:modified>
</cp:coreProperties>
</file>