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etil\Documents\LIL - Økonomi\2019\Regnskap\Endelig regnskap\"/>
    </mc:Choice>
  </mc:AlternateContent>
  <xr:revisionPtr revIDLastSave="0" documentId="13_ncr:1_{F6E782C2-992D-4E74-B244-9AFEF8BD36F9}" xr6:coauthVersionLast="45" xr6:coauthVersionMax="45" xr10:uidLastSave="{00000000-0000-0000-0000-000000000000}"/>
  <bookViews>
    <workbookView xWindow="-120" yWindow="-120" windowWidth="29040" windowHeight="15840" xr2:uid="{455F3700-2B13-4774-8382-8D3BA9B8D002}"/>
  </bookViews>
  <sheets>
    <sheet name="Regnskap 2019" sheetId="1" r:id="rId1"/>
    <sheet name="Ark1" sheetId="4" state="hidden" r:id="rId2"/>
    <sheet name="FYA" sheetId="2" state="hidden" r:id="rId3"/>
    <sheet name="AKA" sheetId="3" state="hidden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8" i="4" l="1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F19" i="4"/>
  <c r="F15" i="4"/>
  <c r="F14" i="4"/>
  <c r="F8" i="4"/>
  <c r="C15" i="4" l="1"/>
  <c r="C14" i="4"/>
  <c r="C8" i="4"/>
  <c r="H14" i="4"/>
  <c r="G14" i="4"/>
  <c r="E14" i="4"/>
  <c r="D14" i="4"/>
  <c r="H8" i="4"/>
  <c r="H15" i="4" s="1"/>
  <c r="H19" i="4" s="1"/>
  <c r="G8" i="4"/>
  <c r="G15" i="4" s="1"/>
  <c r="G19" i="4" s="1"/>
  <c r="G21" i="4" s="1"/>
  <c r="E8" i="4"/>
  <c r="E15" i="4" s="1"/>
  <c r="E19" i="4" s="1"/>
  <c r="D8" i="4"/>
  <c r="D15" i="4" s="1"/>
  <c r="D19" i="4" s="1"/>
  <c r="D21" i="4" s="1"/>
  <c r="I14" i="1" l="1"/>
  <c r="H14" i="1"/>
  <c r="H15" i="1" s="1"/>
  <c r="H19" i="1" s="1"/>
  <c r="I8" i="1"/>
  <c r="H8" i="1"/>
  <c r="L14" i="1"/>
  <c r="L8" i="1"/>
  <c r="K14" i="1"/>
  <c r="J14" i="1"/>
  <c r="K8" i="1"/>
  <c r="K15" i="1" s="1"/>
  <c r="K19" i="1" s="1"/>
  <c r="J8" i="1"/>
  <c r="J15" i="1" s="1"/>
  <c r="J19" i="1" s="1"/>
  <c r="E14" i="1"/>
  <c r="D14" i="1"/>
  <c r="E8" i="1"/>
  <c r="E15" i="1" s="1"/>
  <c r="E19" i="1" s="1"/>
  <c r="D8" i="1"/>
  <c r="D15" i="1" s="1"/>
  <c r="D19" i="1" s="1"/>
  <c r="D21" i="1" s="1"/>
  <c r="L15" i="1" l="1"/>
  <c r="L19" i="1" s="1"/>
  <c r="I15" i="1"/>
  <c r="I19" i="1" s="1"/>
  <c r="F15" i="1"/>
  <c r="F19" i="1" s="1"/>
  <c r="G14" i="1"/>
  <c r="F14" i="1"/>
  <c r="F8" i="1"/>
  <c r="G8" i="1"/>
  <c r="C14" i="1"/>
  <c r="C8" i="1"/>
  <c r="B14" i="1"/>
  <c r="B8" i="1"/>
  <c r="B15" i="1" s="1"/>
  <c r="B19" i="1" s="1"/>
  <c r="B21" i="1" s="1"/>
  <c r="G15" i="1" l="1"/>
  <c r="G19" i="1" s="1"/>
  <c r="C15" i="1"/>
  <c r="C19" i="1" s="1"/>
</calcChain>
</file>

<file path=xl/sharedStrings.xml><?xml version="1.0" encoding="utf-8"?>
<sst xmlns="http://schemas.openxmlformats.org/spreadsheetml/2006/main" count="331" uniqueCount="217">
  <si>
    <t>Lommedalens Idrettslag</t>
  </si>
  <si>
    <t>Dato/tid: 23.04.2020</t>
  </si>
  <si>
    <t>Org.nr.: 977457432</t>
  </si>
  <si>
    <t>Regnskapsperiode: 01-2019  -  12-2019</t>
  </si>
  <si>
    <t>Alle</t>
  </si>
  <si>
    <t>Regnskap 2019</t>
  </si>
  <si>
    <t>Budsjett 2019</t>
  </si>
  <si>
    <t>Regnskap 2018</t>
  </si>
  <si>
    <t>Hittil i år</t>
  </si>
  <si>
    <t>Hittil</t>
  </si>
  <si>
    <t>Avvik %</t>
  </si>
  <si>
    <t>Totalt i år</t>
  </si>
  <si>
    <t>Totalt i fjor</t>
  </si>
  <si>
    <t>Resultatregnskap - Driftsresultat spesifisert</t>
  </si>
  <si>
    <t>Driftsinntekter</t>
  </si>
  <si>
    <t>3011</t>
  </si>
  <si>
    <t>Salgsdugnader Salve og annet</t>
  </si>
  <si>
    <t>3110</t>
  </si>
  <si>
    <t>Salgsinntekter kiosk cuper og arrangement</t>
  </si>
  <si>
    <t>3200</t>
  </si>
  <si>
    <t>Salgsinntekt utenfor avgiftsomr.</t>
  </si>
  <si>
    <t>3210</t>
  </si>
  <si>
    <t>Dugnadsinntekter</t>
  </si>
  <si>
    <t>3222</t>
  </si>
  <si>
    <t>Klubb bekledning</t>
  </si>
  <si>
    <t>3230</t>
  </si>
  <si>
    <t>Påmeldingsavgift egen arrangement/6 løperen</t>
  </si>
  <si>
    <t>3735</t>
  </si>
  <si>
    <t>Grasrotandel andre</t>
  </si>
  <si>
    <t>3990</t>
  </si>
  <si>
    <t>Inntekter VBIF før 1.5</t>
  </si>
  <si>
    <t>3999</t>
  </si>
  <si>
    <t>Diverse inntekter</t>
  </si>
  <si>
    <t>Sum salgsinntekter</t>
  </si>
  <si>
    <t>3630</t>
  </si>
  <si>
    <t>Parkering BY/Lommedalsrennet</t>
  </si>
  <si>
    <t>3450</t>
  </si>
  <si>
    <t>Norges idretsforbund, LAM</t>
  </si>
  <si>
    <t>3920</t>
  </si>
  <si>
    <t>Treningsavgift</t>
  </si>
  <si>
    <t>3930</t>
  </si>
  <si>
    <t>Utviklingstrening</t>
  </si>
  <si>
    <t>3946</t>
  </si>
  <si>
    <t>camp</t>
  </si>
  <si>
    <t>3997</t>
  </si>
  <si>
    <t>Lagsstøtte</t>
  </si>
  <si>
    <t>Sum andre driftsinntekter</t>
  </si>
  <si>
    <t>Sum driftsinntekter</t>
  </si>
  <si>
    <t>Varekostnader</t>
  </si>
  <si>
    <t>4011</t>
  </si>
  <si>
    <t>Innkjøp av varer til salgsdugnad</t>
  </si>
  <si>
    <t>4020</t>
  </si>
  <si>
    <t>Innkjøp kioskvarer middels sats</t>
  </si>
  <si>
    <t>Sum varekostnader</t>
  </si>
  <si>
    <t>Lønnskostnader</t>
  </si>
  <si>
    <t>5000</t>
  </si>
  <si>
    <t>Lønn (Personalkostnader)</t>
  </si>
  <si>
    <t>5011</t>
  </si>
  <si>
    <t>Lønn uten opptj. av feriepenger</t>
  </si>
  <si>
    <t>5015</t>
  </si>
  <si>
    <t>Lønn under oppgavepliktig grense</t>
  </si>
  <si>
    <t>5016</t>
  </si>
  <si>
    <t>Lønn uten aga</t>
  </si>
  <si>
    <t>5180</t>
  </si>
  <si>
    <t>Feriepenger beregnet</t>
  </si>
  <si>
    <t>5280</t>
  </si>
  <si>
    <t>Fri telefon</t>
  </si>
  <si>
    <t>5290</t>
  </si>
  <si>
    <t>Motkonto for gruppe 52</t>
  </si>
  <si>
    <t>5400</t>
  </si>
  <si>
    <t>Arbeidsgiveravgift</t>
  </si>
  <si>
    <t>5410</t>
  </si>
  <si>
    <t>Arb.avgift av feriepenger</t>
  </si>
  <si>
    <t>5420</t>
  </si>
  <si>
    <t>Innberetningspliktig pensjonskostnad</t>
  </si>
  <si>
    <t>5910</t>
  </si>
  <si>
    <t>Kantinekostnad/overtidsmat</t>
  </si>
  <si>
    <t>5990</t>
  </si>
  <si>
    <t>Andre personalkostnader/sosiale utgifter</t>
  </si>
  <si>
    <t>Sum lønnskostnader</t>
  </si>
  <si>
    <t>Av- og nedskrivninger driftsmiddel</t>
  </si>
  <si>
    <t>Avskrivninger driftsmidler</t>
  </si>
  <si>
    <t>Sum avskrivninger driftsmidler</t>
  </si>
  <si>
    <t>Sum av- og nedskrivninger driftsmiddel</t>
  </si>
  <si>
    <t>Annen driftskostnad</t>
  </si>
  <si>
    <t>6300</t>
  </si>
  <si>
    <t>Leie lokaler og baner</t>
  </si>
  <si>
    <t>6360</t>
  </si>
  <si>
    <t>Renhold og renholdsartikler</t>
  </si>
  <si>
    <t>6490</t>
  </si>
  <si>
    <t>Annen leiekostnad</t>
  </si>
  <si>
    <t>6500</t>
  </si>
  <si>
    <t>Drift og vedlikehold</t>
  </si>
  <si>
    <t>6510</t>
  </si>
  <si>
    <t>Dommerutgifter</t>
  </si>
  <si>
    <t>6525</t>
  </si>
  <si>
    <t>Brøyting og vedlikehold p-plasser og annet</t>
  </si>
  <si>
    <t>6530</t>
  </si>
  <si>
    <t>Cup, fotballskole, renn deltakelse/påmelding</t>
  </si>
  <si>
    <t>6531</t>
  </si>
  <si>
    <t>Seriepåmelding</t>
  </si>
  <si>
    <t>6532</t>
  </si>
  <si>
    <t>Spillerutvikling/SUP</t>
  </si>
  <si>
    <t>6535</t>
  </si>
  <si>
    <t>Overganger</t>
  </si>
  <si>
    <t>6541</t>
  </si>
  <si>
    <t>Materiell og utstyr</t>
  </si>
  <si>
    <t>6543</t>
  </si>
  <si>
    <t>Utstyr til trenere</t>
  </si>
  <si>
    <t>6550</t>
  </si>
  <si>
    <t>Driftsmateriale</t>
  </si>
  <si>
    <t>6555</t>
  </si>
  <si>
    <t>Porduksjon av reklameskilt og banner</t>
  </si>
  <si>
    <t>6560</t>
  </si>
  <si>
    <t>Rekvisita</t>
  </si>
  <si>
    <t>6570</t>
  </si>
  <si>
    <t>Arbeidsklær/verneutstyr og drakter</t>
  </si>
  <si>
    <t>6580</t>
  </si>
  <si>
    <t>Støtte lag/utøvere</t>
  </si>
  <si>
    <t>6700</t>
  </si>
  <si>
    <t>Revisjonshonorar</t>
  </si>
  <si>
    <t>6740</t>
  </si>
  <si>
    <t>Innleid mannskap/trenere</t>
  </si>
  <si>
    <t>6745</t>
  </si>
  <si>
    <t>instruktører fotballskole/andre aktiviteter</t>
  </si>
  <si>
    <t>6800</t>
  </si>
  <si>
    <t>Kontorrekvisita</t>
  </si>
  <si>
    <t>6815</t>
  </si>
  <si>
    <t>Diverse data</t>
  </si>
  <si>
    <t>6820</t>
  </si>
  <si>
    <t>Trykksaker</t>
  </si>
  <si>
    <t>6840</t>
  </si>
  <si>
    <t>Aviser, tidsskrifter, abbonement, lisens, m.m.</t>
  </si>
  <si>
    <t>6860</t>
  </si>
  <si>
    <t>Møter, kurs, oppdatering o.l.</t>
  </si>
  <si>
    <t>6861</t>
  </si>
  <si>
    <t>Dommerkurs</t>
  </si>
  <si>
    <t>6900</t>
  </si>
  <si>
    <t>Telefon</t>
  </si>
  <si>
    <t>7100</t>
  </si>
  <si>
    <t>Bilgodtgjørelse, oppgavepliktig</t>
  </si>
  <si>
    <t>7140</t>
  </si>
  <si>
    <t>Reisekostnader, bom/parkering - ikke oppg.pl.</t>
  </si>
  <si>
    <t>7320</t>
  </si>
  <si>
    <t>Reklame/annonser</t>
  </si>
  <si>
    <t>7410</t>
  </si>
  <si>
    <t>Medlemskontingenter</t>
  </si>
  <si>
    <t>7420</t>
  </si>
  <si>
    <t>Gaver/premier</t>
  </si>
  <si>
    <t>7330</t>
  </si>
  <si>
    <t>Dugnadskostnader</t>
  </si>
  <si>
    <t>7760</t>
  </si>
  <si>
    <t>Bøter og gebyrer kretsen/forbund</t>
  </si>
  <si>
    <t>7770</t>
  </si>
  <si>
    <t>Bank og kortgebyrer</t>
  </si>
  <si>
    <t>7798</t>
  </si>
  <si>
    <t>overføring av overskudd mellom grupper</t>
  </si>
  <si>
    <t>Sum andre driftskostnader</t>
  </si>
  <si>
    <t>Sum driftskostnader</t>
  </si>
  <si>
    <t>Driftsresultat</t>
  </si>
  <si>
    <t>Finans inntekter og kostnader</t>
  </si>
  <si>
    <t>8040</t>
  </si>
  <si>
    <t>Renteinntekt</t>
  </si>
  <si>
    <t>Sum finansinntekter</t>
  </si>
  <si>
    <t>8140</t>
  </si>
  <si>
    <t>Rentekostnader</t>
  </si>
  <si>
    <t>8160</t>
  </si>
  <si>
    <t>Valutatap</t>
  </si>
  <si>
    <t>Sum Finanskostnader</t>
  </si>
  <si>
    <t>Netto finans</t>
  </si>
  <si>
    <t>Ordinært resultat før skattekostnad</t>
  </si>
  <si>
    <t>Ordinært resultat etter skattekostnad</t>
  </si>
  <si>
    <t>Årsresultat (+ oversk. / - tap)</t>
  </si>
  <si>
    <t>Årsresultat etter minoritetsinteresser</t>
  </si>
  <si>
    <t>Salgsinntekter</t>
  </si>
  <si>
    <t>Andre driftsinntekter</t>
  </si>
  <si>
    <t>Varekostnad</t>
  </si>
  <si>
    <t>Lønnskostnad</t>
  </si>
  <si>
    <t>Avskrivning</t>
  </si>
  <si>
    <t>Årsresultat</t>
  </si>
  <si>
    <t>FYA - Regnskap</t>
  </si>
  <si>
    <t>3945</t>
  </si>
  <si>
    <t>Fotballskole/akademi</t>
  </si>
  <si>
    <t>3947</t>
  </si>
  <si>
    <t>Transport akademi</t>
  </si>
  <si>
    <t>4300</t>
  </si>
  <si>
    <t>Forbruk av varer for videresalg</t>
  </si>
  <si>
    <t>6540</t>
  </si>
  <si>
    <t>Inventar</t>
  </si>
  <si>
    <t>6558</t>
  </si>
  <si>
    <t>Behandling Skade</t>
  </si>
  <si>
    <t>7771</t>
  </si>
  <si>
    <t>Fakturagebyr</t>
  </si>
  <si>
    <t>AKA - Regnskap</t>
  </si>
  <si>
    <t>AKA - Budsjett</t>
  </si>
  <si>
    <t>FYA - Budsjett</t>
  </si>
  <si>
    <t>Bane - Regnskap</t>
  </si>
  <si>
    <t>Bane - Budsjett</t>
  </si>
  <si>
    <t>Camp - Regnskap</t>
  </si>
  <si>
    <t>Camp - Budsjett</t>
  </si>
  <si>
    <t>EMS - Regnskap</t>
  </si>
  <si>
    <t>Inkludert i FYA</t>
  </si>
  <si>
    <t>Tine</t>
  </si>
  <si>
    <t>Tine - Regnskap</t>
  </si>
  <si>
    <t>Tine - Budsjett</t>
  </si>
  <si>
    <t>Inkludert i FYA med 150'</t>
  </si>
  <si>
    <t>Overført fra AKA</t>
  </si>
  <si>
    <t>Inkludert i Bane med 155'</t>
  </si>
  <si>
    <t>Overføring FYA til Bane</t>
  </si>
  <si>
    <t>Reusltat FYA og Bane</t>
  </si>
  <si>
    <t xml:space="preserve">Finans inngår i </t>
  </si>
  <si>
    <t>"avskrivninger"</t>
  </si>
  <si>
    <t>Satser 2019, videreføres i 2020</t>
  </si>
  <si>
    <t>Tillegg 2020 (vintertrening)</t>
  </si>
  <si>
    <t>Satser 2020</t>
  </si>
  <si>
    <t>Årsklasse</t>
  </si>
  <si>
    <t>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</si>
</sst>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"/>
    <numFmt numFmtId="165" formatCode="#,##0.0%"/>
    <numFmt numFmtId="166" formatCode="_-* #,##0_-;\-* #,##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                        "/>
    </font>
    <font>
      <sz val="8"/>
      <name val="arial                         "/>
    </font>
    <font>
      <b/>
      <sz val="8"/>
      <name val="arial                         "/>
    </font>
    <font>
      <b/>
      <sz val="10"/>
      <color rgb="FFFFFFFF"/>
      <name val="arial                         "/>
    </font>
    <font>
      <sz val="9"/>
      <name val="Tahoma"/>
    </font>
    <font>
      <sz val="10"/>
      <color rgb="FFFFFFFF"/>
      <name val="arial                         "/>
    </font>
    <font>
      <b/>
      <sz val="9"/>
      <color rgb="FFFFFFFF"/>
      <name val="arial                         "/>
    </font>
    <font>
      <sz val="9"/>
      <color rgb="FFFFFFFF"/>
      <name val="arial                         "/>
    </font>
    <font>
      <b/>
      <sz val="10"/>
      <color rgb="FF000000"/>
      <name val="arial                         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rgb="FFFFFFFF"/>
      </patternFill>
    </fill>
    <fill>
      <patternFill patternType="solid">
        <fgColor rgb="FFD3D3D3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3" fillId="0" borderId="0">
      <alignment horizontal="left" vertical="top" wrapText="1"/>
    </xf>
    <xf numFmtId="0" fontId="4" fillId="0" borderId="0">
      <alignment horizontal="right" vertical="top" wrapText="1"/>
    </xf>
    <xf numFmtId="0" fontId="5" fillId="0" borderId="0">
      <alignment horizontal="left" vertical="top" wrapText="1"/>
    </xf>
    <xf numFmtId="0" fontId="6" fillId="2" borderId="0">
      <alignment horizontal="left" vertical="top" wrapText="1"/>
    </xf>
    <xf numFmtId="0" fontId="7" fillId="2" borderId="0"/>
    <xf numFmtId="0" fontId="8" fillId="2" borderId="0">
      <alignment horizontal="center" vertical="top" wrapText="1"/>
    </xf>
    <xf numFmtId="0" fontId="9" fillId="2" borderId="0">
      <alignment horizontal="right" vertical="top" wrapText="1"/>
    </xf>
    <xf numFmtId="0" fontId="10" fillId="2" borderId="0">
      <alignment horizontal="right" vertical="top" wrapText="1"/>
    </xf>
    <xf numFmtId="0" fontId="11" fillId="3" borderId="0">
      <alignment horizontal="left" vertical="top" wrapText="1"/>
    </xf>
    <xf numFmtId="0" fontId="7" fillId="3" borderId="0"/>
    <xf numFmtId="0" fontId="4" fillId="0" borderId="0">
      <alignment horizontal="left" vertical="top" wrapText="1"/>
    </xf>
    <xf numFmtId="4" fontId="4" fillId="0" borderId="0">
      <alignment horizontal="right" vertical="top" wrapText="1"/>
    </xf>
    <xf numFmtId="164" fontId="4" fillId="0" borderId="0">
      <alignment horizontal="right" vertical="top" wrapText="1"/>
    </xf>
    <xf numFmtId="165" fontId="4" fillId="0" borderId="0">
      <alignment horizontal="right" vertical="top" wrapText="1"/>
    </xf>
    <xf numFmtId="0" fontId="7" fillId="0" borderId="1"/>
    <xf numFmtId="4" fontId="5" fillId="0" borderId="0">
      <alignment horizontal="right" vertical="top" wrapText="1"/>
    </xf>
    <xf numFmtId="164" fontId="5" fillId="0" borderId="0">
      <alignment horizontal="right" vertical="top" wrapText="1"/>
    </xf>
    <xf numFmtId="165" fontId="5" fillId="0" borderId="0">
      <alignment horizontal="right" vertical="top" wrapText="1"/>
    </xf>
    <xf numFmtId="0" fontId="7" fillId="0" borderId="2"/>
  </cellStyleXfs>
  <cellXfs count="51">
    <xf numFmtId="0" fontId="0" fillId="0" borderId="0" xfId="0"/>
    <xf numFmtId="0" fontId="0" fillId="0" borderId="0" xfId="0"/>
    <xf numFmtId="0" fontId="8" fillId="2" borderId="0" xfId="7">
      <alignment horizontal="center" vertical="top" wrapText="1"/>
    </xf>
    <xf numFmtId="0" fontId="7" fillId="2" borderId="0" xfId="6"/>
    <xf numFmtId="0" fontId="9" fillId="2" borderId="0" xfId="8">
      <alignment horizontal="right" vertical="top" wrapText="1"/>
    </xf>
    <xf numFmtId="0" fontId="10" fillId="2" borderId="0" xfId="9">
      <alignment horizontal="right" vertical="top" wrapText="1"/>
    </xf>
    <xf numFmtId="0" fontId="4" fillId="0" borderId="0" xfId="12">
      <alignment horizontal="left" vertical="top" wrapText="1"/>
    </xf>
    <xf numFmtId="4" fontId="4" fillId="0" borderId="0" xfId="13">
      <alignment horizontal="right" vertical="top" wrapText="1"/>
    </xf>
    <xf numFmtId="164" fontId="4" fillId="0" borderId="0" xfId="14">
      <alignment horizontal="right" vertical="top" wrapText="1"/>
    </xf>
    <xf numFmtId="165" fontId="4" fillId="0" borderId="0" xfId="15">
      <alignment horizontal="right" vertical="top" wrapText="1"/>
    </xf>
    <xf numFmtId="0" fontId="7" fillId="0" borderId="1" xfId="16"/>
    <xf numFmtId="0" fontId="5" fillId="0" borderId="0" xfId="4">
      <alignment horizontal="left" vertical="top" wrapText="1"/>
    </xf>
    <xf numFmtId="4" fontId="5" fillId="0" borderId="0" xfId="17">
      <alignment horizontal="right" vertical="top" wrapText="1"/>
    </xf>
    <xf numFmtId="164" fontId="5" fillId="0" borderId="0" xfId="18">
      <alignment horizontal="right" vertical="top" wrapText="1"/>
    </xf>
    <xf numFmtId="165" fontId="5" fillId="0" borderId="0" xfId="19">
      <alignment horizontal="right" vertical="top" wrapText="1"/>
    </xf>
    <xf numFmtId="0" fontId="7" fillId="0" borderId="2" xfId="20"/>
    <xf numFmtId="0" fontId="2" fillId="0" borderId="0" xfId="0" applyFont="1"/>
    <xf numFmtId="0" fontId="0" fillId="0" borderId="0" xfId="0" applyFont="1"/>
    <xf numFmtId="3" fontId="12" fillId="0" borderId="0" xfId="17" applyNumberFormat="1" applyFont="1">
      <alignment horizontal="right" vertical="top" wrapText="1"/>
    </xf>
    <xf numFmtId="3" fontId="12" fillId="0" borderId="0" xfId="18" applyNumberFormat="1" applyFont="1">
      <alignment horizontal="right" vertical="top" wrapText="1"/>
    </xf>
    <xf numFmtId="3" fontId="12" fillId="0" borderId="0" xfId="13" applyNumberFormat="1" applyFont="1">
      <alignment horizontal="right" vertical="top" wrapText="1"/>
    </xf>
    <xf numFmtId="3" fontId="12" fillId="0" borderId="0" xfId="14" applyNumberFormat="1" applyFont="1">
      <alignment horizontal="right" vertical="top" wrapText="1"/>
    </xf>
    <xf numFmtId="3" fontId="2" fillId="0" borderId="0" xfId="0" applyNumberFormat="1" applyFont="1"/>
    <xf numFmtId="3" fontId="0" fillId="0" borderId="0" xfId="0" applyNumberFormat="1"/>
    <xf numFmtId="3" fontId="0" fillId="0" borderId="0" xfId="0" applyNumberFormat="1" applyFont="1"/>
    <xf numFmtId="0" fontId="2" fillId="0" borderId="0" xfId="0" applyFont="1" applyAlignment="1">
      <alignment horizontal="center"/>
    </xf>
    <xf numFmtId="166" fontId="12" fillId="0" borderId="0" xfId="1" applyNumberFormat="1" applyFont="1" applyAlignment="1">
      <alignment horizontal="right" vertical="top" wrapText="1"/>
    </xf>
    <xf numFmtId="166" fontId="0" fillId="0" borderId="0" xfId="1" applyNumberFormat="1" applyFont="1"/>
    <xf numFmtId="166" fontId="12" fillId="0" borderId="0" xfId="1" applyNumberFormat="1" applyFont="1" applyFill="1" applyAlignment="1">
      <alignment horizontal="right" vertical="top" wrapText="1"/>
    </xf>
    <xf numFmtId="0" fontId="0" fillId="0" borderId="0" xfId="0"/>
    <xf numFmtId="0" fontId="5" fillId="0" borderId="0" xfId="4">
      <alignment horizontal="left" vertical="top" wrapText="1"/>
    </xf>
    <xf numFmtId="0" fontId="6" fillId="2" borderId="0" xfId="5">
      <alignment horizontal="left" vertical="top" wrapText="1"/>
    </xf>
    <xf numFmtId="0" fontId="7" fillId="2" borderId="0" xfId="6"/>
    <xf numFmtId="0" fontId="8" fillId="2" borderId="0" xfId="7">
      <alignment horizontal="center" vertical="top" wrapText="1"/>
    </xf>
    <xf numFmtId="0" fontId="3" fillId="0" borderId="0" xfId="2">
      <alignment horizontal="left" vertical="top" wrapText="1"/>
    </xf>
    <xf numFmtId="0" fontId="4" fillId="0" borderId="0" xfId="3">
      <alignment horizontal="right" vertical="top" wrapText="1"/>
    </xf>
    <xf numFmtId="0" fontId="11" fillId="3" borderId="0" xfId="10">
      <alignment horizontal="left" vertical="top" wrapText="1"/>
    </xf>
    <xf numFmtId="0" fontId="7" fillId="3" borderId="0" xfId="11"/>
    <xf numFmtId="3" fontId="12" fillId="0" borderId="0" xfId="18" applyNumberFormat="1" applyFont="1" applyFill="1">
      <alignment horizontal="right" vertical="top" wrapText="1"/>
    </xf>
    <xf numFmtId="3" fontId="12" fillId="0" borderId="0" xfId="14" applyNumberFormat="1" applyFont="1" applyFill="1">
      <alignment horizontal="right" vertical="top" wrapText="1"/>
    </xf>
    <xf numFmtId="166" fontId="2" fillId="0" borderId="0" xfId="1" applyNumberFormat="1" applyFont="1"/>
    <xf numFmtId="0" fontId="0" fillId="0" borderId="0" xfId="0" applyAlignment="1">
      <alignment wrapText="1"/>
    </xf>
    <xf numFmtId="0" fontId="0" fillId="0" borderId="3" xfId="0" applyBorder="1"/>
    <xf numFmtId="166" fontId="0" fillId="0" borderId="3" xfId="1" applyNumberFormat="1" applyFont="1" applyBorder="1"/>
    <xf numFmtId="0" fontId="2" fillId="0" borderId="0" xfId="0" applyFont="1" applyFill="1" applyBorder="1"/>
    <xf numFmtId="0" fontId="13" fillId="0" borderId="0" xfId="0" applyFont="1" applyAlignment="1">
      <alignment wrapText="1"/>
    </xf>
    <xf numFmtId="0" fontId="14" fillId="0" borderId="0" xfId="0" applyFont="1"/>
    <xf numFmtId="9" fontId="0" fillId="0" borderId="0" xfId="0" applyNumberFormat="1"/>
    <xf numFmtId="0" fontId="14" fillId="0" borderId="0" xfId="0" applyFont="1" applyAlignment="1">
      <alignment horizontal="right"/>
    </xf>
    <xf numFmtId="0" fontId="14" fillId="0" borderId="0" xfId="0" applyFont="1" applyFill="1"/>
    <xf numFmtId="0" fontId="0" fillId="0" borderId="0" xfId="0" applyFill="1"/>
  </cellXfs>
  <cellStyles count="21">
    <cellStyle name="Komma" xfId="1" builtinId="3"/>
    <cellStyle name="Normal" xfId="0" builtinId="0"/>
    <cellStyle name="Stil 10" xfId="5" xr:uid="{CD196B3C-DFE9-49A9-95BE-6D06012257FB}"/>
    <cellStyle name="Stil 11" xfId="6" xr:uid="{02C15ACB-CE04-48CE-913C-5021D024E930}"/>
    <cellStyle name="Stil 14" xfId="7" xr:uid="{D685C40D-A6C3-4D10-AFC9-5D198867FB49}"/>
    <cellStyle name="Stil 19" xfId="8" xr:uid="{D464144D-D6A9-4F89-ADD3-F1E2F16440FB}"/>
    <cellStyle name="Stil 2" xfId="2" xr:uid="{F3CDC394-6D88-4C80-ADB6-C3861B3B2B5C}"/>
    <cellStyle name="Stil 22" xfId="9" xr:uid="{1BC5A0A2-48E3-4BC2-A162-ED7506BC4AAC}"/>
    <cellStyle name="Stil 25" xfId="10" xr:uid="{FFD9124D-4F88-4D76-8BB1-F08166EACBE7}"/>
    <cellStyle name="Stil 26" xfId="11" xr:uid="{3B7D5ACB-BA4C-4577-AB54-67DBACCC93FD}"/>
    <cellStyle name="Stil 27" xfId="12" xr:uid="{F6741058-625D-4633-8BA8-28167F16CA66}"/>
    <cellStyle name="Stil 28" xfId="13" xr:uid="{9CAEEA68-A7C3-488A-AE34-89AB9FE3CB59}"/>
    <cellStyle name="Stil 29" xfId="14" xr:uid="{B0FBF799-46CC-41A3-98D8-61C5802AE8A5}"/>
    <cellStyle name="Stil 30" xfId="15" xr:uid="{E74CF5A0-58C2-497A-9B0C-32C69C814655}"/>
    <cellStyle name="Stil 31" xfId="16" xr:uid="{06043A68-A8BF-451D-B066-AFF89336E68D}"/>
    <cellStyle name="Stil 32" xfId="17" xr:uid="{4B8D2021-8F1F-43F6-B761-D52AA485F17C}"/>
    <cellStyle name="Stil 33" xfId="18" xr:uid="{6B78C003-4EB7-4188-99F7-154D5FB83BE0}"/>
    <cellStyle name="Stil 34" xfId="19" xr:uid="{30646FEF-BB4E-4F8E-8499-8219FA970C68}"/>
    <cellStyle name="Stil 35" xfId="20" xr:uid="{FFB931B4-D376-4BC6-ACB6-AD891BAD52A7}"/>
    <cellStyle name="Stil 4" xfId="3" xr:uid="{816DE160-BD3F-4618-AD57-13CB95327EFA}"/>
    <cellStyle name="Stil 6" xfId="4" xr:uid="{54C49BD8-2B63-4E01-8AEC-B06E147235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5714-BA7E-4C2D-9F93-FCD1BD3B03FA}">
  <dimension ref="A3:M21"/>
  <sheetViews>
    <sheetView tabSelected="1" workbookViewId="0">
      <selection activeCell="B29" sqref="B29"/>
    </sheetView>
  </sheetViews>
  <sheetFormatPr baseColWidth="10" defaultRowHeight="15"/>
  <cols>
    <col min="1" max="1" width="21.7109375" bestFit="1" customWidth="1"/>
    <col min="2" max="2" width="14.42578125" bestFit="1" customWidth="1"/>
    <col min="3" max="3" width="13.42578125" hidden="1" customWidth="1"/>
    <col min="4" max="4" width="15.42578125" style="1" bestFit="1" customWidth="1"/>
    <col min="5" max="5" width="14.42578125" style="1" hidden="1" customWidth="1"/>
    <col min="6" max="6" width="14.7109375" bestFit="1" customWidth="1"/>
    <col min="7" max="7" width="13.7109375" hidden="1" customWidth="1"/>
    <col min="8" max="8" width="14" style="1" customWidth="1"/>
    <col min="9" max="9" width="13.7109375" style="1" hidden="1" customWidth="1"/>
    <col min="10" max="10" width="16.140625" bestFit="1" customWidth="1"/>
    <col min="11" max="11" width="15" hidden="1" customWidth="1"/>
    <col min="12" max="12" width="14.85546875" bestFit="1" customWidth="1"/>
  </cols>
  <sheetData>
    <row r="3" spans="1:13" ht="30">
      <c r="F3" s="41" t="s">
        <v>207</v>
      </c>
      <c r="H3" s="41" t="s">
        <v>205</v>
      </c>
      <c r="J3" t="s">
        <v>201</v>
      </c>
      <c r="L3" t="s">
        <v>201</v>
      </c>
    </row>
    <row r="4" spans="1:13">
      <c r="B4" s="16" t="s">
        <v>180</v>
      </c>
      <c r="C4" s="16" t="s">
        <v>195</v>
      </c>
      <c r="D4" s="16" t="s">
        <v>196</v>
      </c>
      <c r="E4" s="16" t="s">
        <v>197</v>
      </c>
      <c r="F4" s="16" t="s">
        <v>193</v>
      </c>
      <c r="G4" s="16" t="s">
        <v>194</v>
      </c>
      <c r="H4" s="16" t="s">
        <v>203</v>
      </c>
      <c r="I4" s="16" t="s">
        <v>204</v>
      </c>
      <c r="J4" s="16" t="s">
        <v>198</v>
      </c>
      <c r="K4" s="16" t="s">
        <v>199</v>
      </c>
      <c r="L4" s="16" t="s">
        <v>200</v>
      </c>
      <c r="M4" s="16"/>
    </row>
    <row r="5" spans="1:13" s="16" customFormat="1">
      <c r="B5" s="25">
        <v>2019</v>
      </c>
      <c r="C5" s="25">
        <v>2019</v>
      </c>
      <c r="D5" s="25">
        <v>2019</v>
      </c>
      <c r="E5" s="25">
        <v>2019</v>
      </c>
      <c r="F5" s="25">
        <v>2019</v>
      </c>
      <c r="G5" s="25">
        <v>2019</v>
      </c>
      <c r="H5" s="25">
        <v>2019</v>
      </c>
      <c r="I5" s="25">
        <v>2019</v>
      </c>
      <c r="J5" s="25">
        <v>2019</v>
      </c>
      <c r="K5" s="25">
        <v>2019</v>
      </c>
      <c r="L5" s="25">
        <v>2019</v>
      </c>
      <c r="M5" s="25"/>
    </row>
    <row r="6" spans="1:13">
      <c r="A6" t="s">
        <v>174</v>
      </c>
      <c r="B6" s="18">
        <v>321923.67</v>
      </c>
      <c r="C6" s="19">
        <v>250000</v>
      </c>
      <c r="D6" s="19">
        <v>0</v>
      </c>
      <c r="E6" s="19">
        <v>0</v>
      </c>
      <c r="F6" s="17">
        <v>0</v>
      </c>
      <c r="G6" s="17">
        <v>0</v>
      </c>
      <c r="H6" s="38">
        <v>0</v>
      </c>
      <c r="I6" s="38">
        <v>0</v>
      </c>
      <c r="J6" s="38">
        <v>0</v>
      </c>
      <c r="K6" s="38">
        <v>0</v>
      </c>
      <c r="L6" s="38">
        <v>183113.69</v>
      </c>
      <c r="M6" s="38"/>
    </row>
    <row r="7" spans="1:13">
      <c r="A7" t="s">
        <v>175</v>
      </c>
      <c r="B7" s="20">
        <v>2217379.7599999998</v>
      </c>
      <c r="C7" s="21">
        <v>2394000</v>
      </c>
      <c r="D7" s="21">
        <v>272395.46000000002</v>
      </c>
      <c r="E7" s="21">
        <v>490000</v>
      </c>
      <c r="F7" s="26">
        <v>791754</v>
      </c>
      <c r="G7" s="26">
        <v>672450</v>
      </c>
      <c r="H7" s="26">
        <v>628816</v>
      </c>
      <c r="I7" s="26">
        <v>507000</v>
      </c>
      <c r="J7" s="39">
        <v>80373</v>
      </c>
      <c r="K7" s="39">
        <v>62000</v>
      </c>
      <c r="L7" s="39">
        <v>0</v>
      </c>
    </row>
    <row r="8" spans="1:13" s="16" customFormat="1">
      <c r="A8" s="16" t="s">
        <v>47</v>
      </c>
      <c r="B8" s="22">
        <f>SUM(B6:B7)</f>
        <v>2539303.4299999997</v>
      </c>
      <c r="C8" s="22">
        <f>SUM(C6:C7)</f>
        <v>2644000</v>
      </c>
      <c r="D8" s="22">
        <f>SUM(D6:D7)</f>
        <v>272395.46000000002</v>
      </c>
      <c r="E8" s="22">
        <f>SUM(E6:E7)</f>
        <v>490000</v>
      </c>
      <c r="F8" s="22">
        <f t="shared" ref="F8:L8" si="0">SUM(F6:F7)</f>
        <v>791754</v>
      </c>
      <c r="G8" s="22">
        <f t="shared" si="0"/>
        <v>672450</v>
      </c>
      <c r="H8" s="22">
        <f t="shared" si="0"/>
        <v>628816</v>
      </c>
      <c r="I8" s="22">
        <f t="shared" si="0"/>
        <v>507000</v>
      </c>
      <c r="J8" s="22">
        <f t="shared" si="0"/>
        <v>80373</v>
      </c>
      <c r="K8" s="22">
        <f t="shared" si="0"/>
        <v>62000</v>
      </c>
      <c r="L8" s="22">
        <f t="shared" si="0"/>
        <v>183113.69</v>
      </c>
    </row>
    <row r="9" spans="1:13">
      <c r="B9" s="23"/>
      <c r="C9" s="23"/>
      <c r="D9" s="23"/>
      <c r="E9" s="23"/>
      <c r="F9" s="17"/>
      <c r="G9" s="17"/>
      <c r="H9" s="17"/>
      <c r="I9" s="17"/>
    </row>
    <row r="10" spans="1:13">
      <c r="A10" t="s">
        <v>176</v>
      </c>
      <c r="B10" s="18">
        <v>17563.71</v>
      </c>
      <c r="C10" s="19">
        <v>110000</v>
      </c>
      <c r="D10" s="19">
        <v>0</v>
      </c>
      <c r="E10" s="19">
        <v>0</v>
      </c>
      <c r="F10" s="26">
        <v>4001.6</v>
      </c>
      <c r="G10" s="27">
        <v>0</v>
      </c>
      <c r="H10" s="27">
        <v>0</v>
      </c>
      <c r="I10" s="27">
        <v>0</v>
      </c>
      <c r="J10" s="38">
        <v>0</v>
      </c>
      <c r="K10" s="38">
        <v>0</v>
      </c>
      <c r="L10" s="38">
        <v>13874.45</v>
      </c>
    </row>
    <row r="11" spans="1:13">
      <c r="A11" t="s">
        <v>177</v>
      </c>
      <c r="B11" s="18">
        <v>1343908.6</v>
      </c>
      <c r="C11" s="19">
        <v>1319092.8400000001</v>
      </c>
      <c r="D11" s="19">
        <v>3823.77</v>
      </c>
      <c r="E11" s="19">
        <v>0</v>
      </c>
      <c r="F11" s="26">
        <v>496842.03</v>
      </c>
      <c r="G11" s="26">
        <v>253780.48000000001</v>
      </c>
      <c r="H11" s="26">
        <v>142735.64000000001</v>
      </c>
      <c r="I11" s="26">
        <v>116146</v>
      </c>
      <c r="J11" s="38">
        <v>20161.43</v>
      </c>
      <c r="K11" s="38">
        <v>26179</v>
      </c>
      <c r="L11" s="38">
        <v>206.4</v>
      </c>
    </row>
    <row r="12" spans="1:13">
      <c r="A12" t="s">
        <v>178</v>
      </c>
      <c r="B12" s="18">
        <v>25000.04</v>
      </c>
      <c r="C12" s="19">
        <v>50000</v>
      </c>
      <c r="D12" s="19">
        <v>88261.84</v>
      </c>
      <c r="E12" s="19">
        <v>75000</v>
      </c>
      <c r="F12" s="28">
        <v>0</v>
      </c>
      <c r="G12" s="27">
        <v>0</v>
      </c>
      <c r="H12" s="27">
        <v>0</v>
      </c>
      <c r="I12" s="27">
        <v>0</v>
      </c>
      <c r="J12" s="38">
        <v>0</v>
      </c>
      <c r="K12" s="38">
        <v>0</v>
      </c>
      <c r="L12" s="38">
        <v>0</v>
      </c>
    </row>
    <row r="13" spans="1:13">
      <c r="A13" t="s">
        <v>84</v>
      </c>
      <c r="B13" s="18">
        <v>780289.22</v>
      </c>
      <c r="C13" s="19">
        <v>1110933.01</v>
      </c>
      <c r="D13" s="19">
        <v>226829.27</v>
      </c>
      <c r="E13" s="19">
        <v>164500</v>
      </c>
      <c r="F13" s="26">
        <v>254699.11</v>
      </c>
      <c r="G13" s="26">
        <v>249539.93</v>
      </c>
      <c r="H13" s="26">
        <v>483606.5</v>
      </c>
      <c r="I13" s="26">
        <v>389750</v>
      </c>
      <c r="J13" s="38">
        <v>1080</v>
      </c>
      <c r="K13" s="38">
        <v>3000</v>
      </c>
      <c r="L13" s="38">
        <v>30973.35</v>
      </c>
    </row>
    <row r="14" spans="1:13" s="16" customFormat="1">
      <c r="A14" s="16" t="s">
        <v>158</v>
      </c>
      <c r="B14" s="40">
        <f>SUM(B10:B13)</f>
        <v>2166761.5700000003</v>
      </c>
      <c r="C14" s="40">
        <f>SUM(C10:C13)</f>
        <v>2590025.85</v>
      </c>
      <c r="D14" s="40">
        <f>SUM(D10:D13)</f>
        <v>318914.88</v>
      </c>
      <c r="E14" s="40">
        <f>SUM(E10:E13)</f>
        <v>239500</v>
      </c>
      <c r="F14" s="40">
        <f>SUM(F10:F13)</f>
        <v>755542.74</v>
      </c>
      <c r="G14" s="40">
        <f>SUM(G10:G13)</f>
        <v>503320.41000000003</v>
      </c>
      <c r="H14" s="40">
        <f>SUM(H10:H13)</f>
        <v>626342.14</v>
      </c>
      <c r="I14" s="40">
        <f>SUM(I10:I13)</f>
        <v>505896</v>
      </c>
      <c r="J14" s="40">
        <f>SUM(J10:J13)</f>
        <v>21241.43</v>
      </c>
      <c r="K14" s="40">
        <f>SUM(K10:K13)</f>
        <v>29179</v>
      </c>
      <c r="L14" s="40">
        <f>SUM(L10:L13)</f>
        <v>45054.2</v>
      </c>
    </row>
    <row r="15" spans="1:13" s="16" customFormat="1">
      <c r="A15" s="16" t="s">
        <v>159</v>
      </c>
      <c r="B15" s="40">
        <f>B8-B14</f>
        <v>372541.8599999994</v>
      </c>
      <c r="C15" s="40">
        <f>C8-C14</f>
        <v>53974.149999999907</v>
      </c>
      <c r="D15" s="40">
        <f>D8-D14</f>
        <v>-46519.419999999984</v>
      </c>
      <c r="E15" s="40">
        <f>E8-E14</f>
        <v>250500</v>
      </c>
      <c r="F15" s="40">
        <f>F8-F14</f>
        <v>36211.260000000009</v>
      </c>
      <c r="G15" s="40">
        <f>G8-G14</f>
        <v>169129.58999999997</v>
      </c>
      <c r="H15" s="40">
        <f>H8-H14</f>
        <v>2473.859999999986</v>
      </c>
      <c r="I15" s="40">
        <f>I8-I14</f>
        <v>1104</v>
      </c>
      <c r="J15" s="40">
        <f>J8-J14</f>
        <v>59131.57</v>
      </c>
      <c r="K15" s="40">
        <f>K8-K14</f>
        <v>32821</v>
      </c>
      <c r="L15" s="40">
        <f>L8-L14</f>
        <v>138059.49</v>
      </c>
    </row>
    <row r="16" spans="1:13">
      <c r="B16" s="24"/>
      <c r="C16" s="24"/>
      <c r="D16" s="24"/>
      <c r="E16" s="24"/>
      <c r="F16" s="17"/>
      <c r="G16" s="17"/>
      <c r="H16" s="17"/>
      <c r="I16" s="17"/>
    </row>
    <row r="17" spans="1:12">
      <c r="A17" t="s">
        <v>169</v>
      </c>
      <c r="B17" s="18">
        <v>-66700.7</v>
      </c>
      <c r="C17" s="19">
        <v>-40000</v>
      </c>
      <c r="D17" s="19">
        <v>-20864.150000000001</v>
      </c>
      <c r="E17" s="19">
        <v>0</v>
      </c>
      <c r="F17" s="17">
        <v>0</v>
      </c>
      <c r="G17" s="17">
        <v>0</v>
      </c>
      <c r="H17" s="38">
        <v>166.55</v>
      </c>
      <c r="I17" s="38">
        <v>0</v>
      </c>
      <c r="J17" s="38">
        <v>0</v>
      </c>
      <c r="K17" s="38">
        <v>0</v>
      </c>
      <c r="L17" s="38">
        <v>0</v>
      </c>
    </row>
    <row r="18" spans="1:12">
      <c r="B18" s="24"/>
      <c r="C18" s="24"/>
      <c r="D18" s="24"/>
      <c r="E18" s="24"/>
      <c r="F18" s="17"/>
      <c r="G18" s="17"/>
      <c r="H18" s="17"/>
      <c r="I18" s="17"/>
    </row>
    <row r="19" spans="1:12">
      <c r="A19" s="16" t="s">
        <v>179</v>
      </c>
      <c r="B19" s="22">
        <f>B15+B17</f>
        <v>305841.15999999939</v>
      </c>
      <c r="C19" s="22">
        <f>C15+C17</f>
        <v>13974.149999999907</v>
      </c>
      <c r="D19" s="22">
        <f>D15+D17</f>
        <v>-67383.569999999978</v>
      </c>
      <c r="E19" s="22">
        <f>E15+E17</f>
        <v>250500</v>
      </c>
      <c r="F19" s="22">
        <f>F15+F17</f>
        <v>36211.260000000009</v>
      </c>
      <c r="G19" s="22">
        <f>G15+G17</f>
        <v>169129.58999999997</v>
      </c>
      <c r="H19" s="22">
        <f>H15+H17</f>
        <v>2640.4099999999862</v>
      </c>
      <c r="I19" s="22">
        <f>I15+I17</f>
        <v>1104</v>
      </c>
      <c r="J19" s="22">
        <f>J15+J17</f>
        <v>59131.57</v>
      </c>
      <c r="K19" s="22">
        <f>K15+K17</f>
        <v>32821</v>
      </c>
      <c r="L19" s="22">
        <f>L15+L17</f>
        <v>138059.49</v>
      </c>
    </row>
    <row r="20" spans="1:12">
      <c r="A20" s="42" t="s">
        <v>208</v>
      </c>
      <c r="B20" s="43">
        <v>-305841</v>
      </c>
      <c r="C20" s="43"/>
      <c r="D20" s="43">
        <v>305841</v>
      </c>
    </row>
    <row r="21" spans="1:12">
      <c r="A21" s="44" t="s">
        <v>209</v>
      </c>
      <c r="B21" s="22">
        <f>SUM(B19:B20)</f>
        <v>0.15999999939231202</v>
      </c>
      <c r="C21" s="16"/>
      <c r="D21" s="22">
        <f>SUM(D19:D20)</f>
        <v>238457.43000000002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9B09-3EC8-4240-8343-B0D1A827295C}">
  <dimension ref="A4:R25"/>
  <sheetViews>
    <sheetView workbookViewId="0">
      <selection activeCell="K28" sqref="K28"/>
    </sheetView>
  </sheetViews>
  <sheetFormatPr baseColWidth="10" defaultRowHeight="15"/>
  <cols>
    <col min="1" max="1" width="21.7109375" style="1" bestFit="1" customWidth="1"/>
    <col min="2" max="2" width="11.42578125" style="1"/>
    <col min="3" max="3" width="12.85546875" style="1" bestFit="1" customWidth="1"/>
    <col min="4" max="4" width="14.42578125" style="1" hidden="1" customWidth="1"/>
    <col min="5" max="5" width="13.42578125" style="1" hidden="1" customWidth="1"/>
    <col min="6" max="6" width="14.42578125" style="1" bestFit="1" customWidth="1"/>
    <col min="7" max="7" width="15.42578125" style="1" hidden="1" customWidth="1"/>
    <col min="8" max="8" width="14.42578125" style="1" hidden="1" customWidth="1"/>
    <col min="14" max="14" width="0" hidden="1" customWidth="1"/>
    <col min="15" max="15" width="0" style="1" hidden="1" customWidth="1"/>
    <col min="16" max="16" width="13.85546875" style="1" hidden="1" customWidth="1"/>
    <col min="17" max="17" width="0" style="1" hidden="1" customWidth="1"/>
  </cols>
  <sheetData>
    <row r="4" spans="1:18" ht="45">
      <c r="C4" s="16" t="s">
        <v>195</v>
      </c>
      <c r="D4" s="16" t="s">
        <v>180</v>
      </c>
      <c r="E4" s="16" t="s">
        <v>195</v>
      </c>
      <c r="F4" s="16" t="s">
        <v>197</v>
      </c>
      <c r="G4" s="16" t="s">
        <v>196</v>
      </c>
      <c r="H4" s="16" t="s">
        <v>197</v>
      </c>
      <c r="N4" s="45" t="s">
        <v>215</v>
      </c>
      <c r="O4" s="45" t="s">
        <v>212</v>
      </c>
      <c r="P4" s="45" t="s">
        <v>213</v>
      </c>
      <c r="Q4" s="45" t="s">
        <v>214</v>
      </c>
    </row>
    <row r="5" spans="1:18">
      <c r="A5" s="16"/>
      <c r="B5" s="16"/>
      <c r="C5" s="40">
        <v>2020</v>
      </c>
      <c r="D5" s="25">
        <v>2019</v>
      </c>
      <c r="E5" s="25">
        <v>2019</v>
      </c>
      <c r="F5" s="25">
        <v>2020</v>
      </c>
      <c r="G5" s="25">
        <v>2019</v>
      </c>
      <c r="H5" s="25">
        <v>2019</v>
      </c>
      <c r="N5" s="48" t="s">
        <v>216</v>
      </c>
      <c r="O5" s="49">
        <v>4500</v>
      </c>
      <c r="P5" s="49">
        <v>600</v>
      </c>
      <c r="Q5" s="49">
        <f>O5+P5</f>
        <v>5100</v>
      </c>
      <c r="R5" s="50"/>
    </row>
    <row r="6" spans="1:18">
      <c r="A6" s="1" t="s">
        <v>174</v>
      </c>
      <c r="C6" s="27">
        <v>170000</v>
      </c>
      <c r="D6" s="18">
        <v>321923.67</v>
      </c>
      <c r="E6" s="19">
        <v>250000</v>
      </c>
      <c r="F6" s="19">
        <v>0</v>
      </c>
      <c r="G6" s="19">
        <v>0</v>
      </c>
      <c r="H6" s="19">
        <v>0</v>
      </c>
      <c r="N6" s="46">
        <v>2001</v>
      </c>
      <c r="O6" s="50">
        <v>4500</v>
      </c>
      <c r="P6" s="49">
        <v>600</v>
      </c>
      <c r="Q6" s="49">
        <f t="shared" ref="Q6:Q18" si="0">O6+P6</f>
        <v>5100</v>
      </c>
      <c r="R6" s="50"/>
    </row>
    <row r="7" spans="1:18">
      <c r="A7" s="1" t="s">
        <v>175</v>
      </c>
      <c r="C7" s="27">
        <v>2640000</v>
      </c>
      <c r="D7" s="20">
        <v>2217379.7599999998</v>
      </c>
      <c r="E7" s="21">
        <v>2394000</v>
      </c>
      <c r="F7" s="21">
        <v>965000</v>
      </c>
      <c r="G7" s="21">
        <v>272395.46000000002</v>
      </c>
      <c r="H7" s="21">
        <v>490000</v>
      </c>
      <c r="N7" s="46">
        <v>2002</v>
      </c>
      <c r="O7" s="50">
        <v>4500</v>
      </c>
      <c r="P7" s="49">
        <v>600</v>
      </c>
      <c r="Q7" s="49">
        <f t="shared" si="0"/>
        <v>5100</v>
      </c>
      <c r="R7" s="50"/>
    </row>
    <row r="8" spans="1:18">
      <c r="A8" s="16" t="s">
        <v>47</v>
      </c>
      <c r="B8" s="16"/>
      <c r="C8" s="40">
        <f>SUM(C6:C7)</f>
        <v>2810000</v>
      </c>
      <c r="D8" s="22">
        <f>SUM(D6:D7)</f>
        <v>2539303.4299999997</v>
      </c>
      <c r="E8" s="22">
        <f>SUM(E6:E7)</f>
        <v>2644000</v>
      </c>
      <c r="F8" s="22">
        <f>SUM(F6:F7)</f>
        <v>965000</v>
      </c>
      <c r="G8" s="22">
        <f>SUM(G6:G7)</f>
        <v>272395.46000000002</v>
      </c>
      <c r="H8" s="22">
        <f>SUM(H6:H7)</f>
        <v>490000</v>
      </c>
      <c r="N8" s="46">
        <v>2003</v>
      </c>
      <c r="O8" s="50">
        <v>3200</v>
      </c>
      <c r="P8" s="49">
        <v>600</v>
      </c>
      <c r="Q8" s="49">
        <f t="shared" si="0"/>
        <v>3800</v>
      </c>
      <c r="R8" s="50"/>
    </row>
    <row r="9" spans="1:18">
      <c r="C9" s="27"/>
      <c r="D9" s="23"/>
      <c r="E9" s="23"/>
      <c r="F9" s="23"/>
      <c r="G9" s="23"/>
      <c r="H9" s="23"/>
      <c r="N9" s="46">
        <v>2004</v>
      </c>
      <c r="O9" s="50">
        <v>3200</v>
      </c>
      <c r="P9" s="49">
        <v>600</v>
      </c>
      <c r="Q9" s="49">
        <f t="shared" si="0"/>
        <v>3800</v>
      </c>
      <c r="R9" s="50"/>
    </row>
    <row r="10" spans="1:18">
      <c r="A10" s="1" t="s">
        <v>176</v>
      </c>
      <c r="C10" s="27">
        <v>50000</v>
      </c>
      <c r="D10" s="18">
        <v>17563.71</v>
      </c>
      <c r="E10" s="19">
        <v>110000</v>
      </c>
      <c r="F10" s="19">
        <v>0</v>
      </c>
      <c r="G10" s="19">
        <v>0</v>
      </c>
      <c r="H10" s="19">
        <v>0</v>
      </c>
      <c r="N10" s="46">
        <v>2005</v>
      </c>
      <c r="O10" s="50">
        <v>3200</v>
      </c>
      <c r="P10" s="49">
        <v>600</v>
      </c>
      <c r="Q10" s="49">
        <f t="shared" si="0"/>
        <v>3800</v>
      </c>
      <c r="R10" s="50"/>
    </row>
    <row r="11" spans="1:18">
      <c r="A11" s="1" t="s">
        <v>177</v>
      </c>
      <c r="C11" s="27">
        <v>1323000</v>
      </c>
      <c r="D11" s="18">
        <v>1343908.6</v>
      </c>
      <c r="E11" s="19">
        <v>1319092.8400000001</v>
      </c>
      <c r="F11" s="19">
        <v>0</v>
      </c>
      <c r="G11" s="19">
        <v>3823.77</v>
      </c>
      <c r="H11" s="19">
        <v>0</v>
      </c>
      <c r="N11" s="46">
        <v>2006</v>
      </c>
      <c r="O11" s="50">
        <v>3200</v>
      </c>
      <c r="P11" s="49">
        <v>600</v>
      </c>
      <c r="Q11" s="49">
        <f t="shared" si="0"/>
        <v>3800</v>
      </c>
      <c r="R11" s="50"/>
    </row>
    <row r="12" spans="1:18">
      <c r="A12" s="1" t="s">
        <v>178</v>
      </c>
      <c r="C12" s="27">
        <v>50000</v>
      </c>
      <c r="D12" s="18">
        <v>25000.04</v>
      </c>
      <c r="E12" s="19">
        <v>50000</v>
      </c>
      <c r="F12" s="19">
        <v>581000</v>
      </c>
      <c r="G12" s="19">
        <v>88261.84</v>
      </c>
      <c r="H12" s="19">
        <v>75000</v>
      </c>
      <c r="N12" s="46">
        <v>2007</v>
      </c>
      <c r="O12" s="50">
        <v>3000</v>
      </c>
      <c r="P12" s="49">
        <v>600</v>
      </c>
      <c r="Q12" s="49">
        <f t="shared" si="0"/>
        <v>3600</v>
      </c>
      <c r="R12" s="50"/>
    </row>
    <row r="13" spans="1:18">
      <c r="A13" s="1" t="s">
        <v>84</v>
      </c>
      <c r="C13" s="27">
        <v>1387000</v>
      </c>
      <c r="D13" s="18">
        <v>780289.22</v>
      </c>
      <c r="E13" s="19">
        <v>1110933.01</v>
      </c>
      <c r="F13" s="19">
        <v>382499</v>
      </c>
      <c r="G13" s="19">
        <v>226829.27</v>
      </c>
      <c r="H13" s="19">
        <v>164500</v>
      </c>
      <c r="N13" s="46">
        <v>2008</v>
      </c>
      <c r="O13" s="50">
        <v>3000</v>
      </c>
      <c r="P13" s="49">
        <v>600</v>
      </c>
      <c r="Q13" s="49">
        <f t="shared" si="0"/>
        <v>3600</v>
      </c>
      <c r="R13" s="50"/>
    </row>
    <row r="14" spans="1:18">
      <c r="A14" s="16" t="s">
        <v>158</v>
      </c>
      <c r="B14" s="16"/>
      <c r="C14" s="40">
        <f>SUM(C10:C13)</f>
        <v>2810000</v>
      </c>
      <c r="D14" s="40">
        <f>SUM(D10:D13)</f>
        <v>2166761.5700000003</v>
      </c>
      <c r="E14" s="40">
        <f>SUM(E10:E13)</f>
        <v>2590025.85</v>
      </c>
      <c r="F14" s="40">
        <f>SUM(F10:F13)</f>
        <v>963499</v>
      </c>
      <c r="G14" s="40">
        <f>SUM(G10:G13)</f>
        <v>318914.88</v>
      </c>
      <c r="H14" s="40">
        <f>SUM(H10:H13)</f>
        <v>239500</v>
      </c>
      <c r="N14" s="46">
        <v>2009</v>
      </c>
      <c r="O14" s="50">
        <v>2900</v>
      </c>
      <c r="P14" s="49">
        <v>600</v>
      </c>
      <c r="Q14" s="49">
        <f t="shared" si="0"/>
        <v>3500</v>
      </c>
      <c r="R14" s="50"/>
    </row>
    <row r="15" spans="1:18">
      <c r="A15" s="16" t="s">
        <v>159</v>
      </c>
      <c r="B15" s="16"/>
      <c r="C15" s="40">
        <f>C8-C14</f>
        <v>0</v>
      </c>
      <c r="D15" s="40">
        <f>D8-D14</f>
        <v>372541.8599999994</v>
      </c>
      <c r="E15" s="40">
        <f>E8-E14</f>
        <v>53974.149999999907</v>
      </c>
      <c r="F15" s="40">
        <f>F8-F14</f>
        <v>1501</v>
      </c>
      <c r="G15" s="40">
        <f>G8-G14</f>
        <v>-46519.419999999984</v>
      </c>
      <c r="H15" s="40">
        <f>H8-H14</f>
        <v>250500</v>
      </c>
      <c r="N15" s="46">
        <v>2010</v>
      </c>
      <c r="O15" s="50">
        <v>2600</v>
      </c>
      <c r="P15" s="49">
        <v>500</v>
      </c>
      <c r="Q15" s="49">
        <f t="shared" si="0"/>
        <v>3100</v>
      </c>
      <c r="R15" s="50"/>
    </row>
    <row r="16" spans="1:18">
      <c r="C16" s="27"/>
      <c r="D16" s="24"/>
      <c r="E16" s="24"/>
      <c r="F16" s="24"/>
      <c r="G16" s="24"/>
      <c r="H16" s="24"/>
      <c r="N16" s="46">
        <v>2011</v>
      </c>
      <c r="O16" s="50">
        <v>2600</v>
      </c>
      <c r="P16" s="49">
        <v>500</v>
      </c>
      <c r="Q16" s="49">
        <f t="shared" si="0"/>
        <v>3100</v>
      </c>
      <c r="R16" s="50"/>
    </row>
    <row r="17" spans="1:18">
      <c r="A17" s="1" t="s">
        <v>169</v>
      </c>
      <c r="C17" s="27"/>
      <c r="D17" s="18">
        <v>-66700.7</v>
      </c>
      <c r="E17" s="19">
        <v>-40000</v>
      </c>
      <c r="F17" s="19">
        <v>0</v>
      </c>
      <c r="G17" s="19">
        <v>-20864.150000000001</v>
      </c>
      <c r="H17" s="19">
        <v>0</v>
      </c>
      <c r="N17" s="46">
        <v>2012</v>
      </c>
      <c r="O17" s="50">
        <v>2600</v>
      </c>
      <c r="P17" s="49">
        <v>500</v>
      </c>
      <c r="Q17" s="49">
        <f t="shared" si="0"/>
        <v>3100</v>
      </c>
      <c r="R17" s="50"/>
    </row>
    <row r="18" spans="1:18">
      <c r="C18" s="27"/>
      <c r="D18" s="24"/>
      <c r="E18" s="24"/>
      <c r="F18" s="24"/>
      <c r="G18" s="24"/>
      <c r="H18" s="24"/>
      <c r="N18" s="46">
        <v>2013</v>
      </c>
      <c r="O18" s="50">
        <v>1400</v>
      </c>
      <c r="P18" s="49">
        <v>500</v>
      </c>
      <c r="Q18" s="49">
        <f t="shared" si="0"/>
        <v>1900</v>
      </c>
      <c r="R18" s="50"/>
    </row>
    <row r="19" spans="1:18">
      <c r="A19" s="16" t="s">
        <v>179</v>
      </c>
      <c r="C19" s="27"/>
      <c r="D19" s="22">
        <f>D15+D17</f>
        <v>305841.15999999939</v>
      </c>
      <c r="E19" s="22">
        <f>E15+E17</f>
        <v>13974.149999999907</v>
      </c>
      <c r="F19" s="22">
        <f>F15+F17</f>
        <v>1501</v>
      </c>
      <c r="G19" s="22">
        <f>G15+G17</f>
        <v>-67383.569999999978</v>
      </c>
      <c r="H19" s="22">
        <f>H15+H17</f>
        <v>250500</v>
      </c>
      <c r="N19" s="46">
        <v>2014</v>
      </c>
      <c r="O19" s="50">
        <v>800</v>
      </c>
      <c r="P19" s="50"/>
      <c r="Q19" s="50"/>
      <c r="R19" s="50"/>
    </row>
    <row r="20" spans="1:18" hidden="1">
      <c r="A20" s="42" t="s">
        <v>208</v>
      </c>
      <c r="B20" s="42"/>
      <c r="C20" s="43"/>
      <c r="D20" s="43">
        <v>-305841</v>
      </c>
      <c r="E20" s="43"/>
      <c r="F20" s="43"/>
      <c r="G20" s="43">
        <v>305841</v>
      </c>
      <c r="O20" s="46"/>
    </row>
    <row r="21" spans="1:18" hidden="1">
      <c r="A21" s="44" t="s">
        <v>209</v>
      </c>
      <c r="B21" s="16"/>
      <c r="C21" s="16"/>
      <c r="D21" s="22">
        <f>SUM(D19:D20)</f>
        <v>0.15999999939231202</v>
      </c>
      <c r="E21" s="16"/>
      <c r="F21" s="16"/>
      <c r="G21" s="22">
        <f>SUM(G19:G20)</f>
        <v>238457.43000000002</v>
      </c>
      <c r="O21" s="46"/>
    </row>
    <row r="24" spans="1:18">
      <c r="F24" s="1" t="s">
        <v>210</v>
      </c>
    </row>
    <row r="25" spans="1:18">
      <c r="F25" s="1" t="s">
        <v>211</v>
      </c>
      <c r="P25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B0B9-79A0-42D3-AC4B-7AEEC96A5909}">
  <dimension ref="A1:J133"/>
  <sheetViews>
    <sheetView topLeftCell="A73" workbookViewId="0">
      <selection activeCell="C14" sqref="C14"/>
    </sheetView>
  </sheetViews>
  <sheetFormatPr baseColWidth="10" defaultRowHeight="15"/>
  <cols>
    <col min="1" max="1" width="10" customWidth="1"/>
    <col min="2" max="2" width="35" customWidth="1"/>
    <col min="3" max="3" width="30.7109375" customWidth="1"/>
    <col min="4" max="4" width="25" customWidth="1"/>
    <col min="5" max="5" width="10" customWidth="1"/>
    <col min="6" max="6" width="12.85546875" customWidth="1"/>
    <col min="7" max="7" width="25" customWidth="1"/>
    <col min="8" max="8" width="10" customWidth="1"/>
    <col min="9" max="9" width="12.42578125" customWidth="1"/>
  </cols>
  <sheetData>
    <row r="1" spans="1:9" ht="13.5" customHeight="1">
      <c r="A1" s="34" t="s">
        <v>0</v>
      </c>
      <c r="B1" s="29"/>
      <c r="C1" s="35" t="s">
        <v>1</v>
      </c>
      <c r="D1" s="29"/>
      <c r="E1" s="29"/>
      <c r="F1" s="29"/>
      <c r="G1" s="29"/>
      <c r="H1" s="29"/>
      <c r="I1" s="29"/>
    </row>
    <row r="2" spans="1:9" ht="12" customHeight="1">
      <c r="A2" s="30" t="s">
        <v>2</v>
      </c>
      <c r="B2" s="29"/>
      <c r="C2" s="29"/>
      <c r="D2" s="29"/>
      <c r="E2" s="29"/>
      <c r="F2" s="29"/>
      <c r="G2" s="29"/>
      <c r="H2" s="29"/>
      <c r="I2" s="29"/>
    </row>
    <row r="3" spans="1:9" ht="12" customHeight="1">
      <c r="A3" s="30" t="s">
        <v>3</v>
      </c>
      <c r="B3" s="29"/>
      <c r="C3" s="29"/>
      <c r="D3" s="29"/>
      <c r="E3" s="29"/>
      <c r="F3" s="29"/>
      <c r="G3" s="29"/>
      <c r="H3" s="29"/>
      <c r="I3" s="29"/>
    </row>
    <row r="4" spans="1:9" ht="12" customHeight="1">
      <c r="A4" s="31" t="s">
        <v>4</v>
      </c>
      <c r="B4" s="32"/>
      <c r="C4" s="2" t="s">
        <v>5</v>
      </c>
      <c r="D4" s="33" t="s">
        <v>6</v>
      </c>
      <c r="E4" s="32"/>
      <c r="F4" s="32"/>
      <c r="G4" s="33" t="s">
        <v>7</v>
      </c>
      <c r="H4" s="32"/>
      <c r="I4" s="32"/>
    </row>
    <row r="5" spans="1:9" ht="13.5" customHeight="1">
      <c r="A5" s="3"/>
      <c r="B5" s="3"/>
      <c r="C5" s="4" t="s">
        <v>8</v>
      </c>
      <c r="D5" s="4" t="s">
        <v>9</v>
      </c>
      <c r="E5" s="4" t="s">
        <v>10</v>
      </c>
      <c r="F5" s="4" t="s">
        <v>11</v>
      </c>
      <c r="G5" s="5" t="s">
        <v>9</v>
      </c>
      <c r="H5" s="5" t="s">
        <v>10</v>
      </c>
      <c r="I5" s="5" t="s">
        <v>12</v>
      </c>
    </row>
    <row r="6" spans="1:9" ht="15" customHeight="1">
      <c r="A6" s="36" t="s">
        <v>13</v>
      </c>
      <c r="B6" s="37"/>
      <c r="C6" s="37"/>
      <c r="D6" s="37"/>
      <c r="E6" s="37"/>
      <c r="F6" s="37"/>
      <c r="G6" s="37"/>
      <c r="H6" s="37"/>
      <c r="I6" s="37"/>
    </row>
    <row r="7" spans="1:9">
      <c r="A7" s="29"/>
      <c r="B7" s="29"/>
      <c r="C7" s="29"/>
      <c r="D7" s="29"/>
      <c r="E7" s="29"/>
      <c r="F7" s="29"/>
      <c r="G7" s="29"/>
      <c r="H7" s="29"/>
      <c r="I7" s="29"/>
    </row>
    <row r="8" spans="1:9" ht="12" customHeight="1">
      <c r="A8" s="30" t="s">
        <v>14</v>
      </c>
      <c r="B8" s="29"/>
      <c r="C8" s="29"/>
      <c r="D8" s="29"/>
      <c r="E8" s="29"/>
      <c r="F8" s="29"/>
      <c r="G8" s="29"/>
      <c r="H8" s="29"/>
      <c r="I8" s="29"/>
    </row>
    <row r="9" spans="1:9" ht="9.75" customHeight="1">
      <c r="A9" s="6" t="s">
        <v>15</v>
      </c>
      <c r="B9" s="6" t="s">
        <v>16</v>
      </c>
      <c r="C9" s="7">
        <v>0</v>
      </c>
      <c r="D9" s="8">
        <v>100000</v>
      </c>
      <c r="E9" s="9">
        <v>0</v>
      </c>
      <c r="F9" s="8">
        <v>100000</v>
      </c>
      <c r="G9" s="8">
        <v>151988.69</v>
      </c>
      <c r="H9" s="9">
        <v>0</v>
      </c>
      <c r="I9" s="8">
        <v>151988.69</v>
      </c>
    </row>
    <row r="10" spans="1:9" ht="9.75" customHeight="1">
      <c r="A10" s="6" t="s">
        <v>17</v>
      </c>
      <c r="B10" s="6" t="s">
        <v>18</v>
      </c>
      <c r="C10" s="7">
        <v>133973.69</v>
      </c>
      <c r="D10" s="8">
        <v>150000</v>
      </c>
      <c r="E10" s="9">
        <v>-0.119622815494594</v>
      </c>
      <c r="F10" s="8">
        <v>150000</v>
      </c>
      <c r="G10" s="8">
        <v>174170.63</v>
      </c>
      <c r="H10" s="9">
        <v>-0.30003607424711498</v>
      </c>
      <c r="I10" s="8">
        <v>174170.63</v>
      </c>
    </row>
    <row r="11" spans="1:9" ht="9.75" customHeight="1">
      <c r="A11" s="6" t="s">
        <v>19</v>
      </c>
      <c r="B11" s="6" t="s">
        <v>20</v>
      </c>
      <c r="C11" s="7">
        <v>8854</v>
      </c>
      <c r="D11" s="8">
        <v>0</v>
      </c>
      <c r="E11" s="9">
        <v>1</v>
      </c>
      <c r="F11" s="8">
        <v>0</v>
      </c>
      <c r="G11" s="8">
        <v>9925</v>
      </c>
      <c r="H11" s="9">
        <v>-0.120962276936978</v>
      </c>
      <c r="I11" s="8">
        <v>9925</v>
      </c>
    </row>
    <row r="12" spans="1:9" ht="9.75" customHeight="1">
      <c r="A12" s="6" t="s">
        <v>21</v>
      </c>
      <c r="B12" s="6" t="s">
        <v>22</v>
      </c>
      <c r="C12" s="7">
        <v>123278.65</v>
      </c>
      <c r="D12" s="8">
        <v>0</v>
      </c>
      <c r="E12" s="9">
        <v>1</v>
      </c>
      <c r="F12" s="8">
        <v>0</v>
      </c>
      <c r="G12" s="8">
        <v>0</v>
      </c>
      <c r="H12" s="9">
        <v>1</v>
      </c>
      <c r="I12" s="8">
        <v>0</v>
      </c>
    </row>
    <row r="13" spans="1:9" ht="9.75" customHeight="1">
      <c r="A13" s="6" t="s">
        <v>23</v>
      </c>
      <c r="B13" s="6" t="s">
        <v>24</v>
      </c>
      <c r="C13" s="7">
        <v>1200</v>
      </c>
      <c r="D13" s="8">
        <v>0</v>
      </c>
      <c r="E13" s="9">
        <v>1</v>
      </c>
      <c r="F13" s="8">
        <v>0</v>
      </c>
      <c r="G13" s="8">
        <v>0</v>
      </c>
      <c r="H13" s="9">
        <v>1</v>
      </c>
      <c r="I13" s="8">
        <v>0</v>
      </c>
    </row>
    <row r="14" spans="1:9" ht="9.75" customHeight="1">
      <c r="A14" s="6" t="s">
        <v>25</v>
      </c>
      <c r="B14" s="6" t="s">
        <v>26</v>
      </c>
      <c r="C14" s="7">
        <v>24424</v>
      </c>
      <c r="D14" s="8">
        <v>0</v>
      </c>
      <c r="E14" s="9">
        <v>1</v>
      </c>
      <c r="F14" s="8">
        <v>0</v>
      </c>
      <c r="G14" s="8">
        <v>0</v>
      </c>
      <c r="H14" s="9">
        <v>1</v>
      </c>
      <c r="I14" s="8">
        <v>0</v>
      </c>
    </row>
    <row r="15" spans="1:9" ht="9.75" customHeight="1">
      <c r="A15" s="6" t="s">
        <v>27</v>
      </c>
      <c r="B15" s="6" t="s">
        <v>28</v>
      </c>
      <c r="C15" s="7">
        <v>874.94</v>
      </c>
      <c r="D15" s="8">
        <v>0</v>
      </c>
      <c r="E15" s="9">
        <v>1</v>
      </c>
      <c r="F15" s="8">
        <v>0</v>
      </c>
      <c r="G15" s="8">
        <v>0</v>
      </c>
      <c r="H15" s="9">
        <v>1</v>
      </c>
      <c r="I15" s="8">
        <v>0</v>
      </c>
    </row>
    <row r="16" spans="1:9" ht="9.75" customHeight="1">
      <c r="A16" s="6" t="s">
        <v>29</v>
      </c>
      <c r="B16" s="6" t="s">
        <v>30</v>
      </c>
      <c r="C16" s="7">
        <v>12656.39</v>
      </c>
      <c r="D16" s="8">
        <v>0</v>
      </c>
      <c r="E16" s="9">
        <v>1</v>
      </c>
      <c r="F16" s="8">
        <v>0</v>
      </c>
      <c r="G16" s="8">
        <v>0</v>
      </c>
      <c r="H16" s="9">
        <v>1</v>
      </c>
      <c r="I16" s="8">
        <v>0</v>
      </c>
    </row>
    <row r="17" spans="1:9" ht="9.75" customHeight="1">
      <c r="A17" s="6" t="s">
        <v>31</v>
      </c>
      <c r="B17" s="6" t="s">
        <v>32</v>
      </c>
      <c r="C17" s="7">
        <v>16662</v>
      </c>
      <c r="D17" s="8">
        <v>0</v>
      </c>
      <c r="E17" s="9">
        <v>1</v>
      </c>
      <c r="F17" s="8">
        <v>0</v>
      </c>
      <c r="G17" s="8">
        <v>0</v>
      </c>
      <c r="H17" s="9">
        <v>1</v>
      </c>
      <c r="I17" s="8">
        <v>0</v>
      </c>
    </row>
    <row r="18" spans="1:9" ht="3" customHeight="1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12" customHeight="1">
      <c r="B19" s="11" t="s">
        <v>33</v>
      </c>
      <c r="C19" s="12">
        <v>321923.67</v>
      </c>
      <c r="D19" s="13">
        <v>250000</v>
      </c>
      <c r="E19" s="14">
        <v>0.22341839604400601</v>
      </c>
      <c r="F19" s="13">
        <v>250000</v>
      </c>
      <c r="G19" s="13">
        <v>336084.32</v>
      </c>
      <c r="H19" s="14">
        <v>-4.3987601160237699E-2</v>
      </c>
      <c r="I19" s="13">
        <v>336084.32</v>
      </c>
    </row>
    <row r="20" spans="1:9" ht="12" customHeigh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9.75" customHeight="1">
      <c r="A21" s="6" t="s">
        <v>34</v>
      </c>
      <c r="B21" s="6" t="s">
        <v>35</v>
      </c>
      <c r="C21" s="7">
        <v>223509.76000000001</v>
      </c>
      <c r="D21" s="8">
        <v>200000</v>
      </c>
      <c r="E21" s="9">
        <v>0.105184489482696</v>
      </c>
      <c r="F21" s="8">
        <v>200000</v>
      </c>
      <c r="G21" s="8">
        <v>247495.71</v>
      </c>
      <c r="H21" s="9">
        <v>-0.10731500047246301</v>
      </c>
      <c r="I21" s="8">
        <v>247495.71</v>
      </c>
    </row>
    <row r="22" spans="1:9" ht="9.75" customHeight="1">
      <c r="A22" s="6" t="s">
        <v>36</v>
      </c>
      <c r="B22" s="6" t="s">
        <v>37</v>
      </c>
      <c r="C22" s="7">
        <v>250140</v>
      </c>
      <c r="D22" s="8">
        <v>200000</v>
      </c>
      <c r="E22" s="9">
        <v>0.200447749260414</v>
      </c>
      <c r="F22" s="8">
        <v>200000</v>
      </c>
      <c r="G22" s="8">
        <v>200000</v>
      </c>
      <c r="H22" s="9">
        <v>0.200447749260414</v>
      </c>
      <c r="I22" s="8">
        <v>200000</v>
      </c>
    </row>
    <row r="23" spans="1:9" ht="9.75" customHeight="1">
      <c r="A23" s="6" t="s">
        <v>38</v>
      </c>
      <c r="B23" s="6" t="s">
        <v>39</v>
      </c>
      <c r="C23" s="7">
        <v>1858732</v>
      </c>
      <c r="D23" s="8">
        <v>2080000</v>
      </c>
      <c r="E23" s="9">
        <v>-0.119042443988698</v>
      </c>
      <c r="F23" s="8">
        <v>2080000</v>
      </c>
      <c r="G23" s="8">
        <v>1744314</v>
      </c>
      <c r="H23" s="9">
        <v>6.1557018440528299E-2</v>
      </c>
      <c r="I23" s="8">
        <v>1744314</v>
      </c>
    </row>
    <row r="24" spans="1:9" ht="9.75" customHeight="1">
      <c r="A24" s="6" t="s">
        <v>40</v>
      </c>
      <c r="B24" s="6" t="s">
        <v>41</v>
      </c>
      <c r="C24" s="7">
        <v>85125</v>
      </c>
      <c r="D24" s="8">
        <v>90000</v>
      </c>
      <c r="E24" s="9">
        <v>-5.7268722466960402E-2</v>
      </c>
      <c r="F24" s="8">
        <v>90000</v>
      </c>
      <c r="G24" s="8">
        <v>103082</v>
      </c>
      <c r="H24" s="9">
        <v>-0.210948604992658</v>
      </c>
      <c r="I24" s="8">
        <v>103082</v>
      </c>
    </row>
    <row r="25" spans="1:9" ht="9.75" customHeight="1">
      <c r="A25" s="6" t="s">
        <v>42</v>
      </c>
      <c r="B25" s="6" t="s">
        <v>43</v>
      </c>
      <c r="C25" s="7">
        <v>80373</v>
      </c>
      <c r="D25" s="8">
        <v>124000</v>
      </c>
      <c r="E25" s="9">
        <v>-0.542806663929429</v>
      </c>
      <c r="F25" s="8">
        <v>124000</v>
      </c>
      <c r="G25" s="8">
        <v>100370</v>
      </c>
      <c r="H25" s="9">
        <v>-0.248802458537071</v>
      </c>
      <c r="I25" s="8">
        <v>100370</v>
      </c>
    </row>
    <row r="26" spans="1:9" ht="9.75" customHeight="1">
      <c r="A26" s="6" t="s">
        <v>44</v>
      </c>
      <c r="B26" s="6" t="s">
        <v>45</v>
      </c>
      <c r="C26" s="7">
        <v>-280500</v>
      </c>
      <c r="D26" s="8">
        <v>-300000</v>
      </c>
      <c r="E26" s="9">
        <v>-6.9518716577540093E-2</v>
      </c>
      <c r="F26" s="8">
        <v>-300000</v>
      </c>
      <c r="G26" s="8">
        <v>-289000</v>
      </c>
      <c r="H26" s="9">
        <v>-3.03030303030303E-2</v>
      </c>
      <c r="I26" s="8">
        <v>-289000</v>
      </c>
    </row>
    <row r="27" spans="1:9" ht="3" customHeight="1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2" customHeight="1">
      <c r="B28" s="6" t="s">
        <v>46</v>
      </c>
      <c r="C28" s="7">
        <v>2217379.7599999998</v>
      </c>
      <c r="D28" s="8">
        <v>2394000</v>
      </c>
      <c r="E28" s="9">
        <v>-7.9652679791755804E-2</v>
      </c>
      <c r="F28" s="8">
        <v>2394000</v>
      </c>
      <c r="G28" s="8">
        <v>2106261.71</v>
      </c>
      <c r="H28" s="9">
        <v>5.0112322663213901E-2</v>
      </c>
      <c r="I28" s="8">
        <v>2106261.71</v>
      </c>
    </row>
    <row r="29" spans="1:9" ht="3" customHeight="1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2" customHeight="1" thickBot="1">
      <c r="B30" s="11" t="s">
        <v>47</v>
      </c>
      <c r="C30" s="12">
        <v>2539303.4300000002</v>
      </c>
      <c r="D30" s="13">
        <v>2644000</v>
      </c>
      <c r="E30" s="14">
        <v>-4.1230429086609899E-2</v>
      </c>
      <c r="F30" s="13">
        <v>2644000</v>
      </c>
      <c r="G30" s="13">
        <v>2442346.0299999998</v>
      </c>
      <c r="H30" s="14">
        <v>3.81826759474743E-2</v>
      </c>
      <c r="I30" s="13">
        <v>2442346.0299999998</v>
      </c>
    </row>
    <row r="31" spans="1:9" ht="12" customHeight="1" thickTop="1">
      <c r="A31" s="15"/>
      <c r="B31" s="15"/>
      <c r="C31" s="15"/>
      <c r="D31" s="15"/>
      <c r="E31" s="15"/>
      <c r="F31" s="15"/>
      <c r="G31" s="15"/>
      <c r="H31" s="15"/>
      <c r="I31" s="15"/>
    </row>
    <row r="32" spans="1:9" ht="12" customHeight="1">
      <c r="A32" s="30" t="s">
        <v>48</v>
      </c>
      <c r="B32" s="29"/>
      <c r="C32" s="29"/>
      <c r="D32" s="29"/>
      <c r="E32" s="29"/>
      <c r="F32" s="29"/>
      <c r="G32" s="29"/>
      <c r="H32" s="29"/>
      <c r="I32" s="29"/>
    </row>
    <row r="33" spans="1:9" ht="9.75" customHeight="1">
      <c r="A33" s="6" t="s">
        <v>49</v>
      </c>
      <c r="B33" s="6" t="s">
        <v>50</v>
      </c>
      <c r="C33" s="7">
        <v>0</v>
      </c>
      <c r="D33" s="8">
        <v>50000</v>
      </c>
      <c r="E33" s="9">
        <v>0</v>
      </c>
      <c r="F33" s="8">
        <v>50000</v>
      </c>
      <c r="G33" s="8">
        <v>71360</v>
      </c>
      <c r="H33" s="9">
        <v>0</v>
      </c>
      <c r="I33" s="8">
        <v>71360</v>
      </c>
    </row>
    <row r="34" spans="1:9" ht="9.75" customHeight="1">
      <c r="A34" s="6" t="s">
        <v>51</v>
      </c>
      <c r="B34" s="6" t="s">
        <v>52</v>
      </c>
      <c r="C34" s="7">
        <v>17563.71</v>
      </c>
      <c r="D34" s="8">
        <v>60000</v>
      </c>
      <c r="E34" s="9">
        <v>-2.41613474601892</v>
      </c>
      <c r="F34" s="8">
        <v>60000</v>
      </c>
      <c r="G34" s="8">
        <v>46692.41</v>
      </c>
      <c r="H34" s="9">
        <v>-1.65845940293936</v>
      </c>
      <c r="I34" s="8">
        <v>46692.41</v>
      </c>
    </row>
    <row r="35" spans="1:9" ht="3" customHeight="1">
      <c r="A35" s="10"/>
      <c r="B35" s="10"/>
      <c r="C35" s="10"/>
      <c r="D35" s="10"/>
      <c r="E35" s="10"/>
      <c r="F35" s="10"/>
      <c r="G35" s="10"/>
      <c r="H35" s="10"/>
      <c r="I35" s="10"/>
    </row>
    <row r="36" spans="1:9" ht="12" customHeight="1">
      <c r="B36" s="11" t="s">
        <v>53</v>
      </c>
      <c r="C36" s="12">
        <v>17563.71</v>
      </c>
      <c r="D36" s="13">
        <v>110000</v>
      </c>
      <c r="E36" s="14">
        <v>-5.26291370103469</v>
      </c>
      <c r="F36" s="13">
        <v>110000</v>
      </c>
      <c r="G36" s="13">
        <v>118052.41</v>
      </c>
      <c r="H36" s="14">
        <v>-5.7213823275378601</v>
      </c>
      <c r="I36" s="13">
        <v>118052.41</v>
      </c>
    </row>
    <row r="37" spans="1:9" ht="12" customHeight="1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12" customHeight="1">
      <c r="A38" s="30" t="s">
        <v>54</v>
      </c>
      <c r="B38" s="29"/>
      <c r="C38" s="29"/>
      <c r="D38" s="29"/>
      <c r="E38" s="29"/>
      <c r="F38" s="29"/>
      <c r="G38" s="29"/>
      <c r="H38" s="29"/>
      <c r="I38" s="29"/>
    </row>
    <row r="39" spans="1:9" ht="9.75" customHeight="1">
      <c r="A39" s="6" t="s">
        <v>55</v>
      </c>
      <c r="B39" s="6" t="s">
        <v>56</v>
      </c>
      <c r="C39" s="7">
        <v>480299</v>
      </c>
      <c r="D39" s="8">
        <v>391715.84000000003</v>
      </c>
      <c r="E39" s="9">
        <v>0.184433363384059</v>
      </c>
      <c r="F39" s="8">
        <v>391715.84000000003</v>
      </c>
      <c r="G39" s="8">
        <v>326084</v>
      </c>
      <c r="H39" s="9">
        <v>0.32108124314229303</v>
      </c>
      <c r="I39" s="8">
        <v>326084</v>
      </c>
    </row>
    <row r="40" spans="1:9" ht="9.75" customHeight="1">
      <c r="A40" s="6" t="s">
        <v>57</v>
      </c>
      <c r="B40" s="6" t="s">
        <v>58</v>
      </c>
      <c r="C40" s="7">
        <v>618665.5</v>
      </c>
      <c r="D40" s="8">
        <v>610250</v>
      </c>
      <c r="E40" s="9">
        <v>1.36026657377856E-2</v>
      </c>
      <c r="F40" s="8">
        <v>610250</v>
      </c>
      <c r="G40" s="8">
        <v>526635.66</v>
      </c>
      <c r="H40" s="9">
        <v>0.148755409829706</v>
      </c>
      <c r="I40" s="8">
        <v>526635.66</v>
      </c>
    </row>
    <row r="41" spans="1:9" ht="9.75" customHeight="1">
      <c r="A41" s="6" t="s">
        <v>59</v>
      </c>
      <c r="B41" s="6" t="s">
        <v>60</v>
      </c>
      <c r="C41" s="7">
        <v>15652.5</v>
      </c>
      <c r="D41" s="8">
        <v>96200</v>
      </c>
      <c r="E41" s="9">
        <v>-5.1459830697971602</v>
      </c>
      <c r="F41" s="8">
        <v>96200</v>
      </c>
      <c r="G41" s="8">
        <v>28500</v>
      </c>
      <c r="H41" s="9">
        <v>-0.82079540009583096</v>
      </c>
      <c r="I41" s="8">
        <v>28500</v>
      </c>
    </row>
    <row r="42" spans="1:9" ht="9.75" customHeight="1">
      <c r="A42" s="6" t="s">
        <v>61</v>
      </c>
      <c r="B42" s="6" t="s">
        <v>62</v>
      </c>
      <c r="C42" s="7">
        <v>200</v>
      </c>
      <c r="D42" s="8">
        <v>0</v>
      </c>
      <c r="E42" s="9">
        <v>1</v>
      </c>
      <c r="F42" s="8">
        <v>0</v>
      </c>
      <c r="G42" s="8">
        <v>0</v>
      </c>
      <c r="H42" s="9">
        <v>1</v>
      </c>
      <c r="I42" s="8">
        <v>0</v>
      </c>
    </row>
    <row r="43" spans="1:9" ht="9.75" customHeight="1">
      <c r="A43" s="6" t="s">
        <v>63</v>
      </c>
      <c r="B43" s="6" t="s">
        <v>64</v>
      </c>
      <c r="C43" s="7">
        <v>48990.48</v>
      </c>
      <c r="D43" s="8">
        <v>39960</v>
      </c>
      <c r="E43" s="9">
        <v>0.18433132314686501</v>
      </c>
      <c r="F43" s="8">
        <v>39960</v>
      </c>
      <c r="G43" s="8">
        <v>33260.519999999997</v>
      </c>
      <c r="H43" s="9">
        <v>0.321081973477296</v>
      </c>
      <c r="I43" s="8">
        <v>33260.519999999997</v>
      </c>
    </row>
    <row r="44" spans="1:9" ht="9.75" customHeight="1">
      <c r="A44" s="6" t="s">
        <v>65</v>
      </c>
      <c r="B44" s="6" t="s">
        <v>66</v>
      </c>
      <c r="C44" s="7">
        <v>4392</v>
      </c>
      <c r="D44" s="8">
        <v>0</v>
      </c>
      <c r="E44" s="9">
        <v>1</v>
      </c>
      <c r="F44" s="8">
        <v>0</v>
      </c>
      <c r="G44" s="8">
        <v>0</v>
      </c>
      <c r="H44" s="9">
        <v>1</v>
      </c>
      <c r="I44" s="8">
        <v>0</v>
      </c>
    </row>
    <row r="45" spans="1:9" ht="9.75" customHeight="1">
      <c r="A45" s="6" t="s">
        <v>67</v>
      </c>
      <c r="B45" s="6" t="s">
        <v>68</v>
      </c>
      <c r="C45" s="7">
        <v>-7812</v>
      </c>
      <c r="D45" s="8">
        <v>0</v>
      </c>
      <c r="E45" s="9">
        <v>1</v>
      </c>
      <c r="F45" s="8">
        <v>0</v>
      </c>
      <c r="G45" s="8">
        <v>-2676</v>
      </c>
      <c r="H45" s="9">
        <v>0.65745007680491596</v>
      </c>
      <c r="I45" s="8">
        <v>-2676</v>
      </c>
    </row>
    <row r="46" spans="1:9" ht="9.75" customHeight="1">
      <c r="A46" s="6" t="s">
        <v>69</v>
      </c>
      <c r="B46" s="6" t="s">
        <v>70</v>
      </c>
      <c r="C46" s="7">
        <v>128278.07</v>
      </c>
      <c r="D46" s="8">
        <v>154839</v>
      </c>
      <c r="E46" s="9">
        <v>-0.20705744949234101</v>
      </c>
      <c r="F46" s="8">
        <v>154839</v>
      </c>
      <c r="G46" s="8">
        <v>112159.98</v>
      </c>
      <c r="H46" s="9">
        <v>0.125649614154625</v>
      </c>
      <c r="I46" s="8">
        <v>112159.98</v>
      </c>
    </row>
    <row r="47" spans="1:9" ht="9.75" customHeight="1">
      <c r="A47" s="6" t="s">
        <v>71</v>
      </c>
      <c r="B47" s="6" t="s">
        <v>72</v>
      </c>
      <c r="C47" s="7">
        <v>6907.67</v>
      </c>
      <c r="D47" s="8">
        <v>5628</v>
      </c>
      <c r="E47" s="9">
        <v>0.185253493580325</v>
      </c>
      <c r="F47" s="8">
        <v>5628</v>
      </c>
      <c r="G47" s="8">
        <v>4689.76</v>
      </c>
      <c r="H47" s="9">
        <v>0.32107932197108402</v>
      </c>
      <c r="I47" s="8">
        <v>4689.76</v>
      </c>
    </row>
    <row r="48" spans="1:9" ht="9.75" customHeight="1">
      <c r="A48" s="6" t="s">
        <v>73</v>
      </c>
      <c r="B48" s="6" t="s">
        <v>74</v>
      </c>
      <c r="C48" s="7">
        <v>20934.68</v>
      </c>
      <c r="D48" s="8">
        <v>0</v>
      </c>
      <c r="E48" s="9">
        <v>1</v>
      </c>
      <c r="F48" s="8">
        <v>0</v>
      </c>
      <c r="G48" s="8">
        <v>0</v>
      </c>
      <c r="H48" s="9">
        <v>1</v>
      </c>
      <c r="I48" s="8">
        <v>0</v>
      </c>
    </row>
    <row r="49" spans="1:9" ht="9.75" customHeight="1">
      <c r="A49" s="6" t="s">
        <v>75</v>
      </c>
      <c r="B49" s="6" t="s">
        <v>76</v>
      </c>
      <c r="C49" s="7">
        <v>7575.2</v>
      </c>
      <c r="D49" s="8">
        <v>4500</v>
      </c>
      <c r="E49" s="9">
        <v>0.40595627838208898</v>
      </c>
      <c r="F49" s="8">
        <v>4500</v>
      </c>
      <c r="G49" s="8">
        <v>11723.84</v>
      </c>
      <c r="H49" s="9">
        <v>-0.54766078783398497</v>
      </c>
      <c r="I49" s="8">
        <v>11723.84</v>
      </c>
    </row>
    <row r="50" spans="1:9" ht="9.75" customHeight="1">
      <c r="A50" s="6" t="s">
        <v>77</v>
      </c>
      <c r="B50" s="6" t="s">
        <v>78</v>
      </c>
      <c r="C50" s="7">
        <v>19825.5</v>
      </c>
      <c r="D50" s="8">
        <v>16000</v>
      </c>
      <c r="E50" s="9">
        <v>0.19295856346624299</v>
      </c>
      <c r="F50" s="8">
        <v>16000</v>
      </c>
      <c r="G50" s="8">
        <v>18573.02</v>
      </c>
      <c r="H50" s="9">
        <v>6.3175203651862494E-2</v>
      </c>
      <c r="I50" s="8">
        <v>18573.02</v>
      </c>
    </row>
    <row r="51" spans="1:9" ht="3" customHeight="1">
      <c r="A51" s="10"/>
      <c r="B51" s="10"/>
      <c r="C51" s="10"/>
      <c r="D51" s="10"/>
      <c r="E51" s="10"/>
      <c r="F51" s="10"/>
      <c r="G51" s="10"/>
      <c r="H51" s="10"/>
      <c r="I51" s="10"/>
    </row>
    <row r="52" spans="1:9" ht="12" customHeight="1">
      <c r="B52" s="11" t="s">
        <v>79</v>
      </c>
      <c r="C52" s="12">
        <v>1343908.6</v>
      </c>
      <c r="D52" s="13">
        <v>1319092.8400000001</v>
      </c>
      <c r="E52" s="14">
        <v>1.8465362897447098E-2</v>
      </c>
      <c r="F52" s="13">
        <v>1319092.8400000001</v>
      </c>
      <c r="G52" s="13">
        <v>1058950.78</v>
      </c>
      <c r="H52" s="14">
        <v>0.21203660725141599</v>
      </c>
      <c r="I52" s="13">
        <v>1058950.78</v>
      </c>
    </row>
    <row r="53" spans="1:9" ht="12" customHeight="1">
      <c r="A53" s="10"/>
      <c r="B53" s="10"/>
      <c r="C53" s="10"/>
      <c r="D53" s="10"/>
      <c r="E53" s="10"/>
      <c r="F53" s="10"/>
      <c r="G53" s="10"/>
      <c r="H53" s="10"/>
      <c r="I53" s="10"/>
    </row>
    <row r="54" spans="1:9" ht="12" customHeight="1">
      <c r="A54" s="30" t="s">
        <v>80</v>
      </c>
      <c r="B54" s="29"/>
      <c r="C54" s="29"/>
      <c r="D54" s="29"/>
      <c r="E54" s="29"/>
      <c r="F54" s="29"/>
      <c r="G54" s="29"/>
      <c r="H54" s="29"/>
      <c r="I54" s="29"/>
    </row>
    <row r="55" spans="1:9" ht="9.75" customHeight="1">
      <c r="B55" s="6" t="s">
        <v>81</v>
      </c>
      <c r="C55" s="7">
        <v>25000.04</v>
      </c>
      <c r="D55" s="8">
        <v>50000</v>
      </c>
      <c r="E55" s="9">
        <v>-0.99999680000512003</v>
      </c>
      <c r="F55" s="8">
        <v>50000</v>
      </c>
      <c r="G55" s="8">
        <v>24999.96</v>
      </c>
      <c r="H55" s="9">
        <v>3.19999488007804E-6</v>
      </c>
      <c r="I55" s="8">
        <v>24999.96</v>
      </c>
    </row>
    <row r="56" spans="1:9" ht="3" customHeight="1">
      <c r="A56" s="10"/>
      <c r="B56" s="10"/>
      <c r="C56" s="10"/>
      <c r="D56" s="10"/>
      <c r="E56" s="10"/>
      <c r="F56" s="10"/>
      <c r="G56" s="10"/>
      <c r="H56" s="10"/>
      <c r="I56" s="10"/>
    </row>
    <row r="57" spans="1:9" ht="12" customHeight="1">
      <c r="B57" s="11" t="s">
        <v>82</v>
      </c>
      <c r="C57" s="12">
        <v>25000.04</v>
      </c>
      <c r="D57" s="13">
        <v>50000</v>
      </c>
      <c r="E57" s="14">
        <v>-0.99999680000512003</v>
      </c>
      <c r="F57" s="13">
        <v>50000</v>
      </c>
      <c r="G57" s="13">
        <v>24999.96</v>
      </c>
      <c r="H57" s="14">
        <v>3.19999488007804E-6</v>
      </c>
      <c r="I57" s="13">
        <v>24999.96</v>
      </c>
    </row>
    <row r="58" spans="1:9" ht="12" customHeight="1">
      <c r="A58" s="10"/>
      <c r="B58" s="10"/>
      <c r="C58" s="10"/>
      <c r="D58" s="10"/>
      <c r="E58" s="10"/>
      <c r="F58" s="10"/>
      <c r="G58" s="10"/>
      <c r="H58" s="10"/>
      <c r="I58" s="10"/>
    </row>
    <row r="59" spans="1:9" ht="3" customHeight="1">
      <c r="A59" s="10"/>
      <c r="B59" s="10"/>
      <c r="C59" s="10"/>
      <c r="D59" s="10"/>
      <c r="E59" s="10"/>
      <c r="F59" s="10"/>
      <c r="G59" s="10"/>
      <c r="H59" s="10"/>
      <c r="I59" s="10"/>
    </row>
    <row r="60" spans="1:9" ht="20.25" customHeight="1">
      <c r="B60" s="11" t="s">
        <v>83</v>
      </c>
      <c r="C60" s="12">
        <v>25000.04</v>
      </c>
      <c r="D60" s="13">
        <v>50000</v>
      </c>
      <c r="E60" s="14">
        <v>-0.99999680000512003</v>
      </c>
      <c r="F60" s="13">
        <v>50000</v>
      </c>
      <c r="G60" s="13">
        <v>24999.96</v>
      </c>
      <c r="H60" s="14">
        <v>3.19999488007804E-6</v>
      </c>
      <c r="I60" s="13">
        <v>24999.96</v>
      </c>
    </row>
    <row r="61" spans="1:9" ht="12" customHeight="1">
      <c r="A61" s="10"/>
      <c r="B61" s="10"/>
      <c r="C61" s="10"/>
      <c r="D61" s="10"/>
      <c r="E61" s="10"/>
      <c r="F61" s="10"/>
      <c r="G61" s="10"/>
      <c r="H61" s="10"/>
      <c r="I61" s="10"/>
    </row>
    <row r="62" spans="1:9" ht="12" customHeight="1">
      <c r="A62" s="30" t="s">
        <v>84</v>
      </c>
      <c r="B62" s="29"/>
      <c r="C62" s="29"/>
      <c r="D62" s="29"/>
      <c r="E62" s="29"/>
      <c r="F62" s="29"/>
      <c r="G62" s="29"/>
      <c r="H62" s="29"/>
      <c r="I62" s="29"/>
    </row>
    <row r="63" spans="1:9" ht="9.75" customHeight="1">
      <c r="A63" s="6" t="s">
        <v>85</v>
      </c>
      <c r="B63" s="6" t="s">
        <v>86</v>
      </c>
      <c r="C63" s="7">
        <v>259695</v>
      </c>
      <c r="D63" s="8">
        <v>240000</v>
      </c>
      <c r="E63" s="9">
        <v>7.5838964939640693E-2</v>
      </c>
      <c r="F63" s="8">
        <v>240000</v>
      </c>
      <c r="G63" s="8">
        <v>309429.5</v>
      </c>
      <c r="H63" s="9">
        <v>-0.191511195825873</v>
      </c>
      <c r="I63" s="8">
        <v>309429.5</v>
      </c>
    </row>
    <row r="64" spans="1:9" ht="9.75" customHeight="1">
      <c r="A64" s="6" t="s">
        <v>87</v>
      </c>
      <c r="B64" s="6" t="s">
        <v>88</v>
      </c>
      <c r="C64" s="7">
        <v>2248.75</v>
      </c>
      <c r="D64" s="8">
        <v>0</v>
      </c>
      <c r="E64" s="9">
        <v>1</v>
      </c>
      <c r="F64" s="8">
        <v>0</v>
      </c>
      <c r="G64" s="8">
        <v>0</v>
      </c>
      <c r="H64" s="9">
        <v>1</v>
      </c>
      <c r="I64" s="8">
        <v>0</v>
      </c>
    </row>
    <row r="65" spans="1:9" ht="9.75" customHeight="1">
      <c r="A65" s="6" t="s">
        <v>89</v>
      </c>
      <c r="B65" s="6" t="s">
        <v>90</v>
      </c>
      <c r="C65" s="7">
        <v>572.5</v>
      </c>
      <c r="D65" s="8">
        <v>0</v>
      </c>
      <c r="E65" s="9">
        <v>1</v>
      </c>
      <c r="F65" s="8">
        <v>0</v>
      </c>
      <c r="G65" s="8">
        <v>1971</v>
      </c>
      <c r="H65" s="9">
        <v>-2.4427947598253299</v>
      </c>
      <c r="I65" s="8">
        <v>1971</v>
      </c>
    </row>
    <row r="66" spans="1:9" ht="9.75" customHeight="1">
      <c r="A66" s="6" t="s">
        <v>91</v>
      </c>
      <c r="B66" s="6" t="s">
        <v>92</v>
      </c>
      <c r="C66" s="7">
        <v>85000</v>
      </c>
      <c r="D66" s="8">
        <v>360000</v>
      </c>
      <c r="E66" s="9">
        <v>-3.2352941176470602</v>
      </c>
      <c r="F66" s="8">
        <v>360000</v>
      </c>
      <c r="G66" s="8">
        <v>190000</v>
      </c>
      <c r="H66" s="9">
        <v>-1.23529411764706</v>
      </c>
      <c r="I66" s="8">
        <v>190000</v>
      </c>
    </row>
    <row r="67" spans="1:9" ht="9.75" customHeight="1">
      <c r="A67" s="6" t="s">
        <v>93</v>
      </c>
      <c r="B67" s="6" t="s">
        <v>94</v>
      </c>
      <c r="C67" s="7">
        <v>110643.2</v>
      </c>
      <c r="D67" s="8">
        <v>130000</v>
      </c>
      <c r="E67" s="9">
        <v>-0.174947940768163</v>
      </c>
      <c r="F67" s="8">
        <v>130000</v>
      </c>
      <c r="G67" s="8">
        <v>144270.65</v>
      </c>
      <c r="H67" s="9">
        <v>-0.30392694715988</v>
      </c>
      <c r="I67" s="8">
        <v>144270.65</v>
      </c>
    </row>
    <row r="68" spans="1:9" ht="9.75" customHeight="1">
      <c r="A68" s="6" t="s">
        <v>95</v>
      </c>
      <c r="B68" s="6" t="s">
        <v>96</v>
      </c>
      <c r="C68" s="7">
        <v>40000</v>
      </c>
      <c r="D68" s="8">
        <v>40000</v>
      </c>
      <c r="E68" s="9">
        <v>0</v>
      </c>
      <c r="F68" s="8">
        <v>40000</v>
      </c>
      <c r="G68" s="8">
        <v>40000</v>
      </c>
      <c r="H68" s="9">
        <v>0</v>
      </c>
      <c r="I68" s="8">
        <v>40000</v>
      </c>
    </row>
    <row r="69" spans="1:9" ht="9.75" customHeight="1">
      <c r="A69" s="6" t="s">
        <v>97</v>
      </c>
      <c r="B69" s="6" t="s">
        <v>98</v>
      </c>
      <c r="C69" s="7">
        <v>27791.9</v>
      </c>
      <c r="D69" s="8">
        <v>25000</v>
      </c>
      <c r="E69" s="9">
        <v>0.100457327494702</v>
      </c>
      <c r="F69" s="8">
        <v>25000</v>
      </c>
      <c r="G69" s="8">
        <v>20700</v>
      </c>
      <c r="H69" s="9">
        <v>0.25517866716561299</v>
      </c>
      <c r="I69" s="8">
        <v>20700</v>
      </c>
    </row>
    <row r="70" spans="1:9" ht="9.75" customHeight="1">
      <c r="A70" s="6" t="s">
        <v>99</v>
      </c>
      <c r="B70" s="6" t="s">
        <v>100</v>
      </c>
      <c r="C70" s="7">
        <v>74100</v>
      </c>
      <c r="D70" s="8">
        <v>80000.009999999995</v>
      </c>
      <c r="E70" s="9">
        <v>-7.9622267206477707E-2</v>
      </c>
      <c r="F70" s="8">
        <v>80000.009999999995</v>
      </c>
      <c r="G70" s="8">
        <v>75650</v>
      </c>
      <c r="H70" s="9">
        <v>-2.0917678812415699E-2</v>
      </c>
      <c r="I70" s="8">
        <v>75650</v>
      </c>
    </row>
    <row r="71" spans="1:9" ht="9.75" customHeight="1">
      <c r="A71" s="6" t="s">
        <v>101</v>
      </c>
      <c r="B71" s="6" t="s">
        <v>102</v>
      </c>
      <c r="C71" s="7">
        <v>5900</v>
      </c>
      <c r="D71" s="8">
        <v>0</v>
      </c>
      <c r="E71" s="9">
        <v>1</v>
      </c>
      <c r="F71" s="8">
        <v>0</v>
      </c>
      <c r="G71" s="8">
        <v>15700</v>
      </c>
      <c r="H71" s="9">
        <v>-1.6610169491525399</v>
      </c>
      <c r="I71" s="8">
        <v>15700</v>
      </c>
    </row>
    <row r="72" spans="1:9" ht="9.75" customHeight="1">
      <c r="A72" s="6" t="s">
        <v>103</v>
      </c>
      <c r="B72" s="6" t="s">
        <v>104</v>
      </c>
      <c r="C72" s="7">
        <v>2300</v>
      </c>
      <c r="D72" s="8">
        <v>0</v>
      </c>
      <c r="E72" s="9">
        <v>1</v>
      </c>
      <c r="F72" s="8">
        <v>0</v>
      </c>
      <c r="G72" s="8">
        <v>2300</v>
      </c>
      <c r="H72" s="9">
        <v>0</v>
      </c>
      <c r="I72" s="8">
        <v>2300</v>
      </c>
    </row>
    <row r="73" spans="1:9" ht="9.75" customHeight="1">
      <c r="A73" s="6" t="s">
        <v>105</v>
      </c>
      <c r="B73" s="6" t="s">
        <v>106</v>
      </c>
      <c r="C73" s="7">
        <v>9193.07</v>
      </c>
      <c r="D73" s="8">
        <v>206000</v>
      </c>
      <c r="E73" s="9">
        <v>-21.408183555656599</v>
      </c>
      <c r="F73" s="8">
        <v>206000</v>
      </c>
      <c r="G73" s="8">
        <v>143795.1</v>
      </c>
      <c r="H73" s="9">
        <v>-14.6416844427378</v>
      </c>
      <c r="I73" s="8">
        <v>143795.1</v>
      </c>
    </row>
    <row r="74" spans="1:9" ht="9.75" customHeight="1">
      <c r="A74" s="6" t="s">
        <v>107</v>
      </c>
      <c r="B74" s="6" t="s">
        <v>108</v>
      </c>
      <c r="C74" s="7">
        <v>6098.4</v>
      </c>
      <c r="D74" s="8">
        <v>0</v>
      </c>
      <c r="E74" s="9">
        <v>1</v>
      </c>
      <c r="F74" s="8">
        <v>0</v>
      </c>
      <c r="G74" s="8">
        <v>0</v>
      </c>
      <c r="H74" s="9">
        <v>1</v>
      </c>
      <c r="I74" s="8">
        <v>0</v>
      </c>
    </row>
    <row r="75" spans="1:9" ht="9.75" customHeight="1">
      <c r="A75" s="6" t="s">
        <v>109</v>
      </c>
      <c r="B75" s="6" t="s">
        <v>110</v>
      </c>
      <c r="C75" s="7">
        <v>0</v>
      </c>
      <c r="D75" s="8">
        <v>0</v>
      </c>
      <c r="E75" s="9">
        <v>0</v>
      </c>
      <c r="F75" s="8">
        <v>0</v>
      </c>
      <c r="G75" s="8">
        <v>2766.13</v>
      </c>
      <c r="H75" s="9">
        <v>0</v>
      </c>
      <c r="I75" s="8">
        <v>2766.13</v>
      </c>
    </row>
    <row r="76" spans="1:9" ht="9.75" customHeight="1">
      <c r="A76" s="6" t="s">
        <v>111</v>
      </c>
      <c r="B76" s="6" t="s">
        <v>112</v>
      </c>
      <c r="C76" s="7">
        <v>0</v>
      </c>
      <c r="D76" s="8">
        <v>0</v>
      </c>
      <c r="E76" s="9">
        <v>0</v>
      </c>
      <c r="F76" s="8">
        <v>0</v>
      </c>
      <c r="G76" s="8">
        <v>4517.01</v>
      </c>
      <c r="H76" s="9">
        <v>0</v>
      </c>
      <c r="I76" s="8">
        <v>4517.01</v>
      </c>
    </row>
    <row r="77" spans="1:9" ht="9.75" customHeight="1">
      <c r="A77" s="6" t="s">
        <v>113</v>
      </c>
      <c r="B77" s="6" t="s">
        <v>114</v>
      </c>
      <c r="C77" s="7">
        <v>13381.97</v>
      </c>
      <c r="D77" s="8">
        <v>20000</v>
      </c>
      <c r="E77" s="9">
        <v>-0.49454826157882598</v>
      </c>
      <c r="F77" s="8">
        <v>20000</v>
      </c>
      <c r="G77" s="8">
        <v>14488.5</v>
      </c>
      <c r="H77" s="9">
        <v>-8.2688124394241003E-2</v>
      </c>
      <c r="I77" s="8">
        <v>14488.5</v>
      </c>
    </row>
    <row r="78" spans="1:9" ht="9.75" customHeight="1">
      <c r="A78" s="6" t="s">
        <v>115</v>
      </c>
      <c r="B78" s="6" t="s">
        <v>116</v>
      </c>
      <c r="C78" s="7">
        <v>6288</v>
      </c>
      <c r="D78" s="8">
        <v>0</v>
      </c>
      <c r="E78" s="9">
        <v>1</v>
      </c>
      <c r="F78" s="8">
        <v>0</v>
      </c>
      <c r="G78" s="8">
        <v>0</v>
      </c>
      <c r="H78" s="9">
        <v>1</v>
      </c>
      <c r="I78" s="8">
        <v>0</v>
      </c>
    </row>
    <row r="79" spans="1:9" ht="9.75" customHeight="1">
      <c r="A79" s="6" t="s">
        <v>117</v>
      </c>
      <c r="B79" s="6" t="s">
        <v>118</v>
      </c>
      <c r="C79" s="7">
        <v>0</v>
      </c>
      <c r="D79" s="8">
        <v>0</v>
      </c>
      <c r="E79" s="9">
        <v>0</v>
      </c>
      <c r="F79" s="8">
        <v>0</v>
      </c>
      <c r="G79" s="8">
        <v>3821</v>
      </c>
      <c r="H79" s="9">
        <v>0</v>
      </c>
      <c r="I79" s="8">
        <v>3821</v>
      </c>
    </row>
    <row r="80" spans="1:9" ht="13.5" customHeight="1">
      <c r="A80" s="34" t="s">
        <v>0</v>
      </c>
      <c r="B80" s="29"/>
      <c r="C80" s="35" t="s">
        <v>1</v>
      </c>
      <c r="D80" s="29"/>
      <c r="E80" s="29"/>
      <c r="F80" s="29"/>
      <c r="G80" s="29"/>
      <c r="H80" s="29"/>
      <c r="I80" s="29"/>
    </row>
    <row r="81" spans="1:9" ht="12" customHeight="1">
      <c r="A81" s="30" t="s">
        <v>2</v>
      </c>
      <c r="B81" s="29"/>
      <c r="C81" s="29"/>
      <c r="D81" s="29"/>
      <c r="E81" s="29"/>
      <c r="F81" s="29"/>
      <c r="G81" s="29"/>
      <c r="H81" s="29"/>
      <c r="I81" s="29"/>
    </row>
    <row r="82" spans="1:9" ht="12" customHeight="1">
      <c r="A82" s="30" t="s">
        <v>3</v>
      </c>
      <c r="B82" s="29"/>
      <c r="C82" s="29"/>
      <c r="D82" s="29"/>
      <c r="E82" s="29"/>
      <c r="F82" s="29"/>
      <c r="G82" s="29"/>
      <c r="H82" s="29"/>
      <c r="I82" s="29"/>
    </row>
    <row r="83" spans="1:9" ht="12" customHeight="1">
      <c r="A83" s="31" t="s">
        <v>4</v>
      </c>
      <c r="B83" s="32"/>
      <c r="C83" s="2" t="s">
        <v>5</v>
      </c>
      <c r="D83" s="33" t="s">
        <v>6</v>
      </c>
      <c r="E83" s="32"/>
      <c r="F83" s="32"/>
      <c r="G83" s="33" t="s">
        <v>7</v>
      </c>
      <c r="H83" s="32"/>
      <c r="I83" s="32"/>
    </row>
    <row r="84" spans="1:9" ht="13.5" customHeight="1">
      <c r="A84" s="3"/>
      <c r="B84" s="3"/>
      <c r="C84" s="4" t="s">
        <v>8</v>
      </c>
      <c r="D84" s="4" t="s">
        <v>9</v>
      </c>
      <c r="E84" s="4" t="s">
        <v>10</v>
      </c>
      <c r="F84" s="4" t="s">
        <v>11</v>
      </c>
      <c r="G84" s="5" t="s">
        <v>9</v>
      </c>
      <c r="H84" s="5" t="s">
        <v>10</v>
      </c>
      <c r="I84" s="5" t="s">
        <v>12</v>
      </c>
    </row>
    <row r="85" spans="1:9" ht="9.75" customHeight="1">
      <c r="A85" s="6" t="s">
        <v>119</v>
      </c>
      <c r="B85" s="6" t="s">
        <v>120</v>
      </c>
      <c r="C85" s="7">
        <v>10000</v>
      </c>
      <c r="D85" s="8">
        <v>10000</v>
      </c>
      <c r="E85" s="9">
        <v>0</v>
      </c>
      <c r="F85" s="8">
        <v>10000</v>
      </c>
      <c r="G85" s="8">
        <v>10000</v>
      </c>
      <c r="H85" s="9">
        <v>0</v>
      </c>
      <c r="I85" s="8">
        <v>10000</v>
      </c>
    </row>
    <row r="86" spans="1:9" ht="9.75" customHeight="1">
      <c r="A86" s="6" t="s">
        <v>121</v>
      </c>
      <c r="B86" s="6" t="s">
        <v>122</v>
      </c>
      <c r="C86" s="7">
        <v>8000</v>
      </c>
      <c r="D86" s="8">
        <v>0</v>
      </c>
      <c r="E86" s="9">
        <v>1</v>
      </c>
      <c r="F86" s="8">
        <v>0</v>
      </c>
      <c r="G86" s="8">
        <v>8000</v>
      </c>
      <c r="H86" s="9">
        <v>0</v>
      </c>
      <c r="I86" s="8">
        <v>8000</v>
      </c>
    </row>
    <row r="87" spans="1:9" ht="9.75" customHeight="1">
      <c r="A87" s="6" t="s">
        <v>123</v>
      </c>
      <c r="B87" s="6" t="s">
        <v>124</v>
      </c>
      <c r="C87" s="7">
        <v>0</v>
      </c>
      <c r="D87" s="8">
        <v>0</v>
      </c>
      <c r="E87" s="9">
        <v>0</v>
      </c>
      <c r="F87" s="8">
        <v>0</v>
      </c>
      <c r="G87" s="8">
        <v>6000</v>
      </c>
      <c r="H87" s="9">
        <v>0</v>
      </c>
      <c r="I87" s="8">
        <v>6000</v>
      </c>
    </row>
    <row r="88" spans="1:9" ht="9.75" customHeight="1">
      <c r="A88" s="6" t="s">
        <v>125</v>
      </c>
      <c r="B88" s="6" t="s">
        <v>126</v>
      </c>
      <c r="C88" s="7">
        <v>230.6</v>
      </c>
      <c r="D88" s="8">
        <v>0</v>
      </c>
      <c r="E88" s="9">
        <v>1</v>
      </c>
      <c r="F88" s="8">
        <v>0</v>
      </c>
      <c r="G88" s="8">
        <v>0</v>
      </c>
      <c r="H88" s="9">
        <v>1</v>
      </c>
      <c r="I88" s="8">
        <v>0</v>
      </c>
    </row>
    <row r="89" spans="1:9" ht="9.75" customHeight="1">
      <c r="A89" s="6" t="s">
        <v>127</v>
      </c>
      <c r="B89" s="6" t="s">
        <v>128</v>
      </c>
      <c r="C89" s="7">
        <v>0</v>
      </c>
      <c r="D89" s="8">
        <v>0</v>
      </c>
      <c r="E89" s="9">
        <v>0</v>
      </c>
      <c r="F89" s="8">
        <v>0</v>
      </c>
      <c r="G89" s="8">
        <v>3770</v>
      </c>
      <c r="H89" s="9">
        <v>0</v>
      </c>
      <c r="I89" s="8">
        <v>3770</v>
      </c>
    </row>
    <row r="90" spans="1:9" ht="9.75" customHeight="1">
      <c r="A90" s="6" t="s">
        <v>129</v>
      </c>
      <c r="B90" s="6" t="s">
        <v>130</v>
      </c>
      <c r="C90" s="7">
        <v>0</v>
      </c>
      <c r="D90" s="8">
        <v>0</v>
      </c>
      <c r="E90" s="9">
        <v>0</v>
      </c>
      <c r="F90" s="8">
        <v>0</v>
      </c>
      <c r="G90" s="8">
        <v>1762.5</v>
      </c>
      <c r="H90" s="9">
        <v>0</v>
      </c>
      <c r="I90" s="8">
        <v>1762.5</v>
      </c>
    </row>
    <row r="91" spans="1:9" ht="9.75" customHeight="1">
      <c r="A91" s="6" t="s">
        <v>131</v>
      </c>
      <c r="B91" s="6" t="s">
        <v>132</v>
      </c>
      <c r="C91" s="7">
        <v>419.91</v>
      </c>
      <c r="D91" s="8">
        <v>0</v>
      </c>
      <c r="E91" s="9">
        <v>1</v>
      </c>
      <c r="F91" s="8">
        <v>0</v>
      </c>
      <c r="G91" s="8">
        <v>0</v>
      </c>
      <c r="H91" s="9">
        <v>1</v>
      </c>
      <c r="I91" s="8">
        <v>0</v>
      </c>
    </row>
    <row r="92" spans="1:9" ht="9.75" customHeight="1">
      <c r="A92" s="6" t="s">
        <v>133</v>
      </c>
      <c r="B92" s="6" t="s">
        <v>134</v>
      </c>
      <c r="C92" s="7">
        <v>49750</v>
      </c>
      <c r="D92" s="8">
        <v>50000</v>
      </c>
      <c r="E92" s="9">
        <v>-5.0251256281407001E-3</v>
      </c>
      <c r="F92" s="8">
        <v>50000</v>
      </c>
      <c r="G92" s="8">
        <v>25650</v>
      </c>
      <c r="H92" s="9">
        <v>0.48442211055276402</v>
      </c>
      <c r="I92" s="8">
        <v>25650</v>
      </c>
    </row>
    <row r="93" spans="1:9" ht="9.75" customHeight="1">
      <c r="A93" s="6" t="s">
        <v>135</v>
      </c>
      <c r="B93" s="6" t="s">
        <v>136</v>
      </c>
      <c r="C93" s="7">
        <v>3500</v>
      </c>
      <c r="D93" s="8">
        <v>5000</v>
      </c>
      <c r="E93" s="9">
        <v>-0.42857142857142899</v>
      </c>
      <c r="F93" s="8">
        <v>5000</v>
      </c>
      <c r="G93" s="8">
        <v>1000</v>
      </c>
      <c r="H93" s="9">
        <v>0.71428571428571397</v>
      </c>
      <c r="I93" s="8">
        <v>1000</v>
      </c>
    </row>
    <row r="94" spans="1:9" ht="9.75" customHeight="1">
      <c r="A94" s="6" t="s">
        <v>137</v>
      </c>
      <c r="B94" s="6" t="s">
        <v>138</v>
      </c>
      <c r="C94" s="7">
        <v>18587.25</v>
      </c>
      <c r="D94" s="8">
        <v>0</v>
      </c>
      <c r="E94" s="9">
        <v>1</v>
      </c>
      <c r="F94" s="8">
        <v>0</v>
      </c>
      <c r="G94" s="8">
        <v>5336.59</v>
      </c>
      <c r="H94" s="9">
        <v>0.71288974969401098</v>
      </c>
      <c r="I94" s="8">
        <v>5336.59</v>
      </c>
    </row>
    <row r="95" spans="1:9" ht="9.75" customHeight="1">
      <c r="A95" s="6" t="s">
        <v>139</v>
      </c>
      <c r="B95" s="6" t="s">
        <v>140</v>
      </c>
      <c r="C95" s="7">
        <v>1624.6</v>
      </c>
      <c r="D95" s="8">
        <v>10000</v>
      </c>
      <c r="E95" s="9">
        <v>-5.1553613197094696</v>
      </c>
      <c r="F95" s="8">
        <v>10000</v>
      </c>
      <c r="G95" s="8">
        <v>8525.5</v>
      </c>
      <c r="H95" s="9">
        <v>-4.2477532931183104</v>
      </c>
      <c r="I95" s="8">
        <v>8525.5</v>
      </c>
    </row>
    <row r="96" spans="1:9" ht="9.75" customHeight="1">
      <c r="A96" s="6" t="s">
        <v>141</v>
      </c>
      <c r="B96" s="6" t="s">
        <v>142</v>
      </c>
      <c r="C96" s="7">
        <v>14819.65</v>
      </c>
      <c r="D96" s="8">
        <v>5000</v>
      </c>
      <c r="E96" s="9">
        <v>0.66261011562351302</v>
      </c>
      <c r="F96" s="8">
        <v>5000</v>
      </c>
      <c r="G96" s="8">
        <v>3112</v>
      </c>
      <c r="H96" s="9">
        <v>0.79000853596407505</v>
      </c>
      <c r="I96" s="8">
        <v>3112</v>
      </c>
    </row>
    <row r="97" spans="1:10" ht="9.75" customHeight="1">
      <c r="A97" s="6" t="s">
        <v>143</v>
      </c>
      <c r="B97" s="6" t="s">
        <v>144</v>
      </c>
      <c r="C97" s="7">
        <v>886.42</v>
      </c>
      <c r="D97" s="8">
        <v>0</v>
      </c>
      <c r="E97" s="9">
        <v>1</v>
      </c>
      <c r="F97" s="8">
        <v>0</v>
      </c>
      <c r="G97" s="8">
        <v>0</v>
      </c>
      <c r="H97" s="9">
        <v>1</v>
      </c>
      <c r="I97" s="8">
        <v>0</v>
      </c>
    </row>
    <row r="98" spans="1:10" ht="9.75" customHeight="1">
      <c r="A98" s="6" t="s">
        <v>145</v>
      </c>
      <c r="B98" s="6" t="s">
        <v>146</v>
      </c>
      <c r="C98" s="7">
        <v>15000</v>
      </c>
      <c r="D98" s="8">
        <v>15000</v>
      </c>
      <c r="E98" s="9">
        <v>0</v>
      </c>
      <c r="F98" s="8">
        <v>15000</v>
      </c>
      <c r="G98" s="8">
        <v>15000</v>
      </c>
      <c r="H98" s="9">
        <v>0</v>
      </c>
      <c r="I98" s="8">
        <v>15000</v>
      </c>
    </row>
    <row r="99" spans="1:10" ht="9.75" customHeight="1">
      <c r="A99" s="6" t="s">
        <v>147</v>
      </c>
      <c r="B99" s="6" t="s">
        <v>148</v>
      </c>
      <c r="C99" s="7">
        <v>6074</v>
      </c>
      <c r="D99" s="8">
        <v>10000</v>
      </c>
      <c r="E99" s="9">
        <v>-0.64636154099440202</v>
      </c>
      <c r="F99" s="8">
        <v>10000</v>
      </c>
      <c r="G99" s="8">
        <v>4853.5</v>
      </c>
      <c r="H99" s="9">
        <v>0.20093842607836701</v>
      </c>
      <c r="I99" s="8">
        <v>4853.5</v>
      </c>
    </row>
    <row r="100" spans="1:10" ht="9.75" customHeight="1">
      <c r="A100" s="6" t="s">
        <v>149</v>
      </c>
      <c r="B100" s="6" t="s">
        <v>150</v>
      </c>
      <c r="C100" s="7">
        <v>99240</v>
      </c>
      <c r="D100" s="8">
        <v>0</v>
      </c>
      <c r="E100" s="9">
        <v>1</v>
      </c>
      <c r="F100" s="8">
        <v>0</v>
      </c>
      <c r="G100" s="8">
        <v>48000</v>
      </c>
      <c r="H100" s="9">
        <v>0.51632406287787203</v>
      </c>
      <c r="I100" s="8">
        <v>48000</v>
      </c>
    </row>
    <row r="101" spans="1:10" ht="9.75" customHeight="1">
      <c r="A101" s="6" t="s">
        <v>151</v>
      </c>
      <c r="B101" s="6" t="s">
        <v>152</v>
      </c>
      <c r="C101" s="7">
        <v>55300</v>
      </c>
      <c r="D101" s="8">
        <v>30000</v>
      </c>
      <c r="E101" s="9">
        <v>0.45750452079566001</v>
      </c>
      <c r="F101" s="8">
        <v>30000</v>
      </c>
      <c r="G101" s="8">
        <v>61600</v>
      </c>
      <c r="H101" s="9">
        <v>-0.113924050632911</v>
      </c>
      <c r="I101" s="8">
        <v>61600</v>
      </c>
    </row>
    <row r="102" spans="1:10" ht="9.75" customHeight="1">
      <c r="A102" s="6" t="s">
        <v>153</v>
      </c>
      <c r="B102" s="6" t="s">
        <v>154</v>
      </c>
      <c r="C102" s="7">
        <v>3644</v>
      </c>
      <c r="D102" s="8">
        <v>5000</v>
      </c>
      <c r="E102" s="9">
        <v>-0.37211855104281</v>
      </c>
      <c r="F102" s="8">
        <v>5000</v>
      </c>
      <c r="G102" s="8">
        <v>4288.5</v>
      </c>
      <c r="H102" s="9">
        <v>-0.17686608122941799</v>
      </c>
      <c r="I102" s="8">
        <v>4288.5</v>
      </c>
    </row>
    <row r="103" spans="1:10" ht="9.75" customHeight="1">
      <c r="A103" s="6" t="s">
        <v>155</v>
      </c>
      <c r="B103" s="6" t="s">
        <v>156</v>
      </c>
      <c r="C103" s="7">
        <v>-150000</v>
      </c>
      <c r="D103" s="8">
        <v>-130067</v>
      </c>
      <c r="E103" s="9">
        <v>0.13288666666666701</v>
      </c>
      <c r="F103" s="8">
        <v>-130067</v>
      </c>
      <c r="G103" s="8">
        <v>-137500</v>
      </c>
      <c r="H103" s="9">
        <v>8.3333333333333301E-2</v>
      </c>
      <c r="I103" s="8">
        <v>-137500</v>
      </c>
      <c r="J103" t="s">
        <v>202</v>
      </c>
    </row>
    <row r="104" spans="1:10" ht="3" customHeight="1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10" ht="12" customHeight="1">
      <c r="B105" s="11" t="s">
        <v>157</v>
      </c>
      <c r="C105" s="12">
        <v>780289.22</v>
      </c>
      <c r="D105" s="13">
        <v>1110933.01</v>
      </c>
      <c r="E105" s="14">
        <v>-0.42374517233494502</v>
      </c>
      <c r="F105" s="13">
        <v>1110933.01</v>
      </c>
      <c r="G105" s="13">
        <v>1038807.48</v>
      </c>
      <c r="H105" s="14">
        <v>-0.33131081831426501</v>
      </c>
      <c r="I105" s="13">
        <v>1038807.48</v>
      </c>
    </row>
    <row r="106" spans="1:10" ht="12" customHeight="1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10" ht="12" customHeight="1" thickBot="1">
      <c r="B107" s="11" t="s">
        <v>158</v>
      </c>
      <c r="C107" s="12">
        <v>2166761.5699999998</v>
      </c>
      <c r="D107" s="13">
        <v>2590025.85</v>
      </c>
      <c r="E107" s="14">
        <v>-0.19534418823940999</v>
      </c>
      <c r="F107" s="13">
        <v>2590025.85</v>
      </c>
      <c r="G107" s="13">
        <v>2240810.63</v>
      </c>
      <c r="H107" s="14">
        <v>-3.4174992313528801E-2</v>
      </c>
      <c r="I107" s="13">
        <v>2240810.63</v>
      </c>
    </row>
    <row r="108" spans="1:10" ht="12" customHeight="1" thickTop="1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10" ht="12" customHeight="1" thickBot="1">
      <c r="B109" s="11" t="s">
        <v>159</v>
      </c>
      <c r="C109" s="12">
        <v>372541.859999999</v>
      </c>
      <c r="D109" s="13">
        <v>53974.1499999999</v>
      </c>
      <c r="E109" s="14">
        <v>0.85511923411774404</v>
      </c>
      <c r="F109" s="13">
        <v>53974.1499999999</v>
      </c>
      <c r="G109" s="13">
        <v>201535.4</v>
      </c>
      <c r="H109" s="14">
        <v>0.45902616151645298</v>
      </c>
      <c r="I109" s="13">
        <v>201535.4</v>
      </c>
    </row>
    <row r="110" spans="1:10" ht="12" customHeight="1" thickTop="1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10">
      <c r="A111" s="29"/>
      <c r="B111" s="29"/>
      <c r="C111" s="29"/>
      <c r="D111" s="29"/>
      <c r="E111" s="29"/>
      <c r="F111" s="29"/>
      <c r="G111" s="29"/>
      <c r="H111" s="29"/>
      <c r="I111" s="29"/>
    </row>
    <row r="112" spans="1:10" ht="12" customHeight="1">
      <c r="A112" s="30" t="s">
        <v>160</v>
      </c>
      <c r="B112" s="29"/>
      <c r="C112" s="29"/>
      <c r="D112" s="29"/>
      <c r="E112" s="29"/>
      <c r="F112" s="29"/>
      <c r="G112" s="29"/>
      <c r="H112" s="29"/>
      <c r="I112" s="29"/>
    </row>
    <row r="113" spans="1:9" ht="9.75" customHeight="1">
      <c r="A113" s="6" t="s">
        <v>161</v>
      </c>
      <c r="B113" s="6" t="s">
        <v>162</v>
      </c>
      <c r="C113" s="7">
        <v>353.7</v>
      </c>
      <c r="D113" s="8">
        <v>0</v>
      </c>
      <c r="E113" s="9">
        <v>1</v>
      </c>
      <c r="F113" s="8">
        <v>0</v>
      </c>
      <c r="G113" s="8">
        <v>180.34</v>
      </c>
      <c r="H113" s="9">
        <v>0.49013288097257601</v>
      </c>
      <c r="I113" s="8">
        <v>180.34</v>
      </c>
    </row>
    <row r="114" spans="1:9" ht="3" customHeight="1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ht="12" customHeight="1">
      <c r="B115" s="11" t="s">
        <v>163</v>
      </c>
      <c r="C115" s="12">
        <v>353.7</v>
      </c>
      <c r="D115" s="13">
        <v>0</v>
      </c>
      <c r="E115" s="14">
        <v>1</v>
      </c>
      <c r="F115" s="13">
        <v>0</v>
      </c>
      <c r="G115" s="13">
        <v>180.34</v>
      </c>
      <c r="H115" s="14">
        <v>0.49013288097257601</v>
      </c>
      <c r="I115" s="13">
        <v>180.34</v>
      </c>
    </row>
    <row r="116" spans="1:9" ht="12" customHeight="1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ht="9.75" customHeight="1">
      <c r="A117" s="6" t="s">
        <v>164</v>
      </c>
      <c r="B117" s="6" t="s">
        <v>165</v>
      </c>
      <c r="C117" s="7">
        <v>67054.399999999994</v>
      </c>
      <c r="D117" s="8">
        <v>40000</v>
      </c>
      <c r="E117" s="9">
        <v>0.40346942184256401</v>
      </c>
      <c r="F117" s="8">
        <v>40000</v>
      </c>
      <c r="G117" s="8">
        <v>0</v>
      </c>
      <c r="H117" s="9">
        <v>1</v>
      </c>
      <c r="I117" s="8">
        <v>0</v>
      </c>
    </row>
    <row r="118" spans="1:9" ht="9.75" customHeight="1">
      <c r="A118" s="6" t="s">
        <v>166</v>
      </c>
      <c r="B118" s="6" t="s">
        <v>167</v>
      </c>
      <c r="C118" s="7">
        <v>0</v>
      </c>
      <c r="D118" s="8">
        <v>0</v>
      </c>
      <c r="E118" s="9">
        <v>0</v>
      </c>
      <c r="F118" s="8">
        <v>0</v>
      </c>
      <c r="G118" s="8">
        <v>271.49</v>
      </c>
      <c r="H118" s="9">
        <v>0</v>
      </c>
      <c r="I118" s="8">
        <v>271.49</v>
      </c>
    </row>
    <row r="119" spans="1:9" ht="12" customHeight="1">
      <c r="B119" s="11" t="s">
        <v>168</v>
      </c>
      <c r="C119" s="12">
        <v>67054.399999999994</v>
      </c>
      <c r="D119" s="13">
        <v>40000</v>
      </c>
      <c r="E119" s="14">
        <v>0.40346942184256401</v>
      </c>
      <c r="F119" s="13">
        <v>40000</v>
      </c>
      <c r="G119" s="13">
        <v>271.49</v>
      </c>
      <c r="H119" s="14">
        <v>0.99595119783340103</v>
      </c>
      <c r="I119" s="13">
        <v>271.49</v>
      </c>
    </row>
    <row r="120" spans="1:9" ht="3" customHeight="1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ht="12" customHeight="1">
      <c r="B121" s="11" t="s">
        <v>169</v>
      </c>
      <c r="C121" s="12">
        <v>-66700.7</v>
      </c>
      <c r="D121" s="13">
        <v>-40000</v>
      </c>
      <c r="E121" s="14">
        <v>0.40030614371363399</v>
      </c>
      <c r="F121" s="13">
        <v>-40000</v>
      </c>
      <c r="G121" s="13">
        <v>-91.15</v>
      </c>
      <c r="H121" s="14">
        <v>0.99863344762498796</v>
      </c>
      <c r="I121" s="13">
        <v>-91.15</v>
      </c>
    </row>
    <row r="122" spans="1:9" ht="12" customHeight="1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ht="12" customHeight="1">
      <c r="B123" s="11" t="s">
        <v>170</v>
      </c>
      <c r="C123" s="12">
        <v>305841.15999999898</v>
      </c>
      <c r="D123" s="13">
        <v>13974.1499999999</v>
      </c>
      <c r="E123" s="14">
        <v>0.95430912569125803</v>
      </c>
      <c r="F123" s="13">
        <v>13974.1499999999</v>
      </c>
      <c r="G123" s="13">
        <v>201444.25</v>
      </c>
      <c r="H123" s="14">
        <v>0.34134355885911399</v>
      </c>
      <c r="I123" s="13">
        <v>201444.25</v>
      </c>
    </row>
    <row r="124" spans="1:9" ht="12" customHeight="1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ht="12" customHeight="1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ht="20.25" customHeight="1" thickBot="1">
      <c r="B126" s="11" t="s">
        <v>171</v>
      </c>
      <c r="C126" s="12">
        <v>305841.15999999898</v>
      </c>
      <c r="D126" s="13">
        <v>13974.1499999999</v>
      </c>
      <c r="E126" s="14">
        <v>0.95430912569125803</v>
      </c>
      <c r="F126" s="13">
        <v>13974.1499999999</v>
      </c>
      <c r="G126" s="13">
        <v>201444.25</v>
      </c>
      <c r="H126" s="14">
        <v>0.34134355885911399</v>
      </c>
      <c r="I126" s="13">
        <v>201444.25</v>
      </c>
    </row>
    <row r="127" spans="1:9" ht="12" customHeight="1" thickTop="1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ht="12" customHeight="1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ht="12" customHeight="1" thickBot="1">
      <c r="B129" s="11" t="s">
        <v>172</v>
      </c>
      <c r="C129" s="12">
        <v>305841.15999999898</v>
      </c>
      <c r="D129" s="13">
        <v>13974.1499999999</v>
      </c>
      <c r="E129" s="14">
        <v>0.95430912569125803</v>
      </c>
      <c r="F129" s="13">
        <v>13974.1499999999</v>
      </c>
      <c r="G129" s="13">
        <v>201444.25</v>
      </c>
      <c r="H129" s="14">
        <v>0.34134355885911399</v>
      </c>
      <c r="I129" s="13">
        <v>201444.25</v>
      </c>
    </row>
    <row r="130" spans="1:9" ht="12" customHeight="1" thickTop="1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ht="12" customHeight="1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ht="12" customHeight="1" thickBot="1">
      <c r="B132" s="11" t="s">
        <v>173</v>
      </c>
      <c r="C132" s="12">
        <v>305841.15999999898</v>
      </c>
      <c r="D132" s="13">
        <v>13974.1499999999</v>
      </c>
      <c r="E132" s="14">
        <v>0.95430912569125803</v>
      </c>
      <c r="F132" s="13">
        <v>13974.1499999999</v>
      </c>
      <c r="G132" s="13">
        <v>201444.25</v>
      </c>
      <c r="H132" s="14">
        <v>0.34134355885911399</v>
      </c>
      <c r="I132" s="13">
        <v>201444.25</v>
      </c>
    </row>
    <row r="133" spans="1:9" ht="12" customHeight="1" thickTop="1">
      <c r="A133" s="15"/>
      <c r="B133" s="15"/>
      <c r="C133" s="15"/>
      <c r="D133" s="15"/>
      <c r="E133" s="15"/>
      <c r="F133" s="15"/>
      <c r="G133" s="15"/>
      <c r="H133" s="15"/>
      <c r="I133" s="15"/>
    </row>
  </sheetData>
  <mergeCells count="27">
    <mergeCell ref="A8:I8"/>
    <mergeCell ref="A1:B1"/>
    <mergeCell ref="C1:I1"/>
    <mergeCell ref="A2:B2"/>
    <mergeCell ref="C2:I2"/>
    <mergeCell ref="A3:B3"/>
    <mergeCell ref="C3:I3"/>
    <mergeCell ref="A4:B4"/>
    <mergeCell ref="D4:F4"/>
    <mergeCell ref="G4:I4"/>
    <mergeCell ref="A6:I6"/>
    <mergeCell ref="A7:I7"/>
    <mergeCell ref="A32:I32"/>
    <mergeCell ref="A38:I38"/>
    <mergeCell ref="A54:I54"/>
    <mergeCell ref="A62:I62"/>
    <mergeCell ref="A80:B80"/>
    <mergeCell ref="C80:I80"/>
    <mergeCell ref="A111:I111"/>
    <mergeCell ref="A112:I112"/>
    <mergeCell ref="A81:B81"/>
    <mergeCell ref="C81:I81"/>
    <mergeCell ref="A82:B82"/>
    <mergeCell ref="C82:I82"/>
    <mergeCell ref="A83:B83"/>
    <mergeCell ref="D83:F83"/>
    <mergeCell ref="G83:I8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8A11-C042-4B20-8020-370E0241FCCB}">
  <dimension ref="A1:J73"/>
  <sheetViews>
    <sheetView topLeftCell="A13" workbookViewId="0">
      <selection activeCell="I51" sqref="I51"/>
    </sheetView>
  </sheetViews>
  <sheetFormatPr baseColWidth="10" defaultRowHeight="15"/>
  <cols>
    <col min="1" max="1" width="10" customWidth="1"/>
    <col min="2" max="2" width="35" customWidth="1"/>
    <col min="3" max="3" width="30.7109375" customWidth="1"/>
    <col min="4" max="4" width="25" customWidth="1"/>
    <col min="5" max="5" width="10" customWidth="1"/>
    <col min="6" max="6" width="12.85546875" customWidth="1"/>
    <col min="7" max="7" width="25" customWidth="1"/>
    <col min="8" max="8" width="10" customWidth="1"/>
    <col min="9" max="9" width="12.42578125" customWidth="1"/>
  </cols>
  <sheetData>
    <row r="1" spans="1:9" ht="13.5" customHeight="1">
      <c r="A1" s="34" t="s">
        <v>0</v>
      </c>
      <c r="B1" s="29"/>
      <c r="C1" s="35" t="s">
        <v>1</v>
      </c>
      <c r="D1" s="29"/>
      <c r="E1" s="29"/>
      <c r="F1" s="29"/>
      <c r="G1" s="29"/>
      <c r="H1" s="29"/>
      <c r="I1" s="29"/>
    </row>
    <row r="2" spans="1:9" ht="12" customHeight="1">
      <c r="A2" s="30" t="s">
        <v>2</v>
      </c>
      <c r="B2" s="29"/>
      <c r="C2" s="29"/>
      <c r="D2" s="29"/>
      <c r="E2" s="29"/>
      <c r="F2" s="29"/>
      <c r="G2" s="29"/>
      <c r="H2" s="29"/>
      <c r="I2" s="29"/>
    </row>
    <row r="3" spans="1:9" ht="12" customHeight="1">
      <c r="A3" s="30" t="s">
        <v>3</v>
      </c>
      <c r="B3" s="29"/>
      <c r="C3" s="29"/>
      <c r="D3" s="29"/>
      <c r="E3" s="29"/>
      <c r="F3" s="29"/>
      <c r="G3" s="29"/>
      <c r="H3" s="29"/>
      <c r="I3" s="29"/>
    </row>
    <row r="4" spans="1:9" ht="12" customHeight="1">
      <c r="A4" s="31" t="s">
        <v>4</v>
      </c>
      <c r="B4" s="32"/>
      <c r="C4" s="2" t="s">
        <v>5</v>
      </c>
      <c r="D4" s="33" t="s">
        <v>6</v>
      </c>
      <c r="E4" s="32"/>
      <c r="F4" s="32"/>
      <c r="G4" s="33" t="s">
        <v>7</v>
      </c>
      <c r="H4" s="32"/>
      <c r="I4" s="32"/>
    </row>
    <row r="5" spans="1:9" ht="13.5" customHeight="1">
      <c r="A5" s="3"/>
      <c r="B5" s="3"/>
      <c r="C5" s="4" t="s">
        <v>8</v>
      </c>
      <c r="D5" s="4" t="s">
        <v>9</v>
      </c>
      <c r="E5" s="4" t="s">
        <v>10</v>
      </c>
      <c r="F5" s="4" t="s">
        <v>11</v>
      </c>
      <c r="G5" s="5" t="s">
        <v>9</v>
      </c>
      <c r="H5" s="5" t="s">
        <v>10</v>
      </c>
      <c r="I5" s="5" t="s">
        <v>12</v>
      </c>
    </row>
    <row r="6" spans="1:9" ht="15" customHeight="1">
      <c r="A6" s="36" t="s">
        <v>13</v>
      </c>
      <c r="B6" s="37"/>
      <c r="C6" s="37"/>
      <c r="D6" s="37"/>
      <c r="E6" s="37"/>
      <c r="F6" s="37"/>
      <c r="G6" s="37"/>
      <c r="H6" s="37"/>
      <c r="I6" s="37"/>
    </row>
    <row r="7" spans="1:9">
      <c r="A7" s="29"/>
      <c r="B7" s="29"/>
      <c r="C7" s="29"/>
      <c r="D7" s="29"/>
      <c r="E7" s="29"/>
      <c r="F7" s="29"/>
      <c r="G7" s="29"/>
      <c r="H7" s="29"/>
      <c r="I7" s="29"/>
    </row>
    <row r="8" spans="1:9" ht="12" customHeight="1">
      <c r="A8" s="30" t="s">
        <v>14</v>
      </c>
      <c r="B8" s="29"/>
      <c r="C8" s="29"/>
      <c r="D8" s="29"/>
      <c r="E8" s="29"/>
      <c r="F8" s="29"/>
      <c r="G8" s="29"/>
      <c r="H8" s="29"/>
      <c r="I8" s="29"/>
    </row>
    <row r="9" spans="1:9" ht="9.75" customHeight="1">
      <c r="A9" s="6" t="s">
        <v>36</v>
      </c>
      <c r="B9" s="6" t="s">
        <v>37</v>
      </c>
      <c r="C9" s="7">
        <v>15000</v>
      </c>
      <c r="D9" s="8">
        <v>0</v>
      </c>
      <c r="E9" s="9">
        <v>1</v>
      </c>
      <c r="F9" s="8">
        <v>0</v>
      </c>
      <c r="G9" s="8">
        <v>12000</v>
      </c>
      <c r="H9" s="9">
        <v>0.2</v>
      </c>
      <c r="I9" s="8">
        <v>12000</v>
      </c>
    </row>
    <row r="10" spans="1:9" ht="9.75" customHeight="1">
      <c r="A10" s="6" t="s">
        <v>181</v>
      </c>
      <c r="B10" s="6" t="s">
        <v>182</v>
      </c>
      <c r="C10" s="7">
        <v>776754</v>
      </c>
      <c r="D10" s="8">
        <v>633550</v>
      </c>
      <c r="E10" s="9">
        <v>0.18436210177224699</v>
      </c>
      <c r="F10" s="8">
        <v>633550</v>
      </c>
      <c r="G10" s="8">
        <v>605434</v>
      </c>
      <c r="H10" s="9">
        <v>0.22055888994456399</v>
      </c>
      <c r="I10" s="8">
        <v>605434</v>
      </c>
    </row>
    <row r="11" spans="1:9" ht="9.75" customHeight="1">
      <c r="A11" s="6" t="s">
        <v>183</v>
      </c>
      <c r="B11" s="6" t="s">
        <v>184</v>
      </c>
      <c r="C11" s="7">
        <v>0</v>
      </c>
      <c r="D11" s="8">
        <v>38900</v>
      </c>
      <c r="E11" s="9">
        <v>0</v>
      </c>
      <c r="F11" s="8">
        <v>38900</v>
      </c>
      <c r="G11" s="8">
        <v>0</v>
      </c>
      <c r="H11" s="9">
        <v>0</v>
      </c>
      <c r="I11" s="8">
        <v>0</v>
      </c>
    </row>
    <row r="12" spans="1:9" ht="3" customHeight="1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12" customHeight="1">
      <c r="B13" s="6" t="s">
        <v>46</v>
      </c>
      <c r="C13" s="7">
        <v>791754</v>
      </c>
      <c r="D13" s="8">
        <v>672450</v>
      </c>
      <c r="E13" s="9">
        <v>0.15068316674118501</v>
      </c>
      <c r="F13" s="8">
        <v>672450</v>
      </c>
      <c r="G13" s="8">
        <v>617434</v>
      </c>
      <c r="H13" s="9">
        <v>0.220169396049783</v>
      </c>
      <c r="I13" s="8">
        <v>617434</v>
      </c>
    </row>
    <row r="14" spans="1:9" ht="3" customHeight="1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12" customHeight="1" thickBot="1">
      <c r="B15" s="11" t="s">
        <v>47</v>
      </c>
      <c r="C15" s="12">
        <v>791754</v>
      </c>
      <c r="D15" s="13">
        <v>672450</v>
      </c>
      <c r="E15" s="14">
        <v>0.15068316674118501</v>
      </c>
      <c r="F15" s="13">
        <v>672450</v>
      </c>
      <c r="G15" s="13">
        <v>617434</v>
      </c>
      <c r="H15" s="14">
        <v>0.220169396049783</v>
      </c>
      <c r="I15" s="13">
        <v>617434</v>
      </c>
    </row>
    <row r="16" spans="1:9" ht="12" customHeight="1" thickTop="1">
      <c r="A16" s="15"/>
      <c r="B16" s="15"/>
      <c r="C16" s="15"/>
      <c r="D16" s="15"/>
      <c r="E16" s="15"/>
      <c r="F16" s="15"/>
      <c r="G16" s="15"/>
      <c r="H16" s="15"/>
      <c r="I16" s="15"/>
    </row>
    <row r="17" spans="1:9" ht="12" customHeight="1">
      <c r="A17" s="30" t="s">
        <v>48</v>
      </c>
      <c r="B17" s="29"/>
      <c r="C17" s="29"/>
      <c r="D17" s="29"/>
      <c r="E17" s="29"/>
      <c r="F17" s="29"/>
      <c r="G17" s="29"/>
      <c r="H17" s="29"/>
      <c r="I17" s="29"/>
    </row>
    <row r="18" spans="1:9" ht="9.75" customHeight="1">
      <c r="A18" s="6" t="s">
        <v>51</v>
      </c>
      <c r="B18" s="6" t="s">
        <v>52</v>
      </c>
      <c r="C18" s="7">
        <v>-100</v>
      </c>
      <c r="D18" s="8">
        <v>0</v>
      </c>
      <c r="E18" s="9">
        <v>1</v>
      </c>
      <c r="F18" s="8">
        <v>0</v>
      </c>
      <c r="G18" s="8">
        <v>0</v>
      </c>
      <c r="H18" s="9">
        <v>1</v>
      </c>
      <c r="I18" s="8">
        <v>0</v>
      </c>
    </row>
    <row r="19" spans="1:9" ht="9.75" customHeight="1">
      <c r="A19" s="6" t="s">
        <v>185</v>
      </c>
      <c r="B19" s="6" t="s">
        <v>186</v>
      </c>
      <c r="C19" s="7">
        <v>4101.6000000000004</v>
      </c>
      <c r="D19" s="8">
        <v>0</v>
      </c>
      <c r="E19" s="9">
        <v>1</v>
      </c>
      <c r="F19" s="8">
        <v>0</v>
      </c>
      <c r="G19" s="8">
        <v>0</v>
      </c>
      <c r="H19" s="9">
        <v>1</v>
      </c>
      <c r="I19" s="8">
        <v>0</v>
      </c>
    </row>
    <row r="20" spans="1:9" ht="3" customHeigh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2" customHeight="1">
      <c r="B21" s="11" t="s">
        <v>53</v>
      </c>
      <c r="C21" s="12">
        <v>4001.6</v>
      </c>
      <c r="D21" s="13">
        <v>0</v>
      </c>
      <c r="E21" s="14">
        <v>1</v>
      </c>
      <c r="F21" s="13">
        <v>0</v>
      </c>
      <c r="G21" s="13">
        <v>0</v>
      </c>
      <c r="H21" s="14">
        <v>1</v>
      </c>
      <c r="I21" s="13">
        <v>0</v>
      </c>
    </row>
    <row r="22" spans="1:9" ht="12" customHeight="1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2" customHeight="1">
      <c r="A23" s="30" t="s">
        <v>54</v>
      </c>
      <c r="B23" s="29"/>
      <c r="C23" s="29"/>
      <c r="D23" s="29"/>
      <c r="E23" s="29"/>
      <c r="F23" s="29"/>
      <c r="G23" s="29"/>
      <c r="H23" s="29"/>
      <c r="I23" s="29"/>
    </row>
    <row r="24" spans="1:9" ht="9.75" customHeight="1">
      <c r="A24" s="6" t="s">
        <v>55</v>
      </c>
      <c r="B24" s="6" t="s">
        <v>56</v>
      </c>
      <c r="C24" s="7">
        <v>285624</v>
      </c>
      <c r="D24" s="8">
        <v>120000</v>
      </c>
      <c r="E24" s="9">
        <v>0.57986723804722295</v>
      </c>
      <c r="F24" s="8">
        <v>120000</v>
      </c>
      <c r="G24" s="8">
        <v>181387</v>
      </c>
      <c r="H24" s="9">
        <v>0.36494482256393002</v>
      </c>
      <c r="I24" s="8">
        <v>181387</v>
      </c>
    </row>
    <row r="25" spans="1:9" ht="9.75" customHeight="1">
      <c r="A25" s="6" t="s">
        <v>57</v>
      </c>
      <c r="B25" s="6" t="s">
        <v>58</v>
      </c>
      <c r="C25" s="7">
        <v>76390</v>
      </c>
      <c r="D25" s="8">
        <v>31000</v>
      </c>
      <c r="E25" s="9">
        <v>0.59418772090587801</v>
      </c>
      <c r="F25" s="8">
        <v>31000</v>
      </c>
      <c r="G25" s="8">
        <v>74555</v>
      </c>
      <c r="H25" s="9">
        <v>2.4021468778635899E-2</v>
      </c>
      <c r="I25" s="8">
        <v>74555</v>
      </c>
    </row>
    <row r="26" spans="1:9" ht="9.75" customHeight="1">
      <c r="A26" s="6" t="s">
        <v>59</v>
      </c>
      <c r="B26" s="6" t="s">
        <v>60</v>
      </c>
      <c r="C26" s="7">
        <v>26102.5</v>
      </c>
      <c r="D26" s="8">
        <v>0</v>
      </c>
      <c r="E26" s="9">
        <v>1</v>
      </c>
      <c r="F26" s="8">
        <v>0</v>
      </c>
      <c r="G26" s="8">
        <v>5700</v>
      </c>
      <c r="H26" s="9">
        <v>0.78163011205823196</v>
      </c>
      <c r="I26" s="8">
        <v>5700</v>
      </c>
    </row>
    <row r="27" spans="1:9" ht="9.75" customHeight="1">
      <c r="A27" s="6" t="s">
        <v>63</v>
      </c>
      <c r="B27" s="6" t="s">
        <v>64</v>
      </c>
      <c r="C27" s="7">
        <v>29133.57</v>
      </c>
      <c r="D27" s="8">
        <v>29008.799999999999</v>
      </c>
      <c r="E27" s="9">
        <v>4.28268832141068E-3</v>
      </c>
      <c r="F27" s="8">
        <v>29008.799999999999</v>
      </c>
      <c r="G27" s="8">
        <v>18501.509999999998</v>
      </c>
      <c r="H27" s="9">
        <v>0.364941886627695</v>
      </c>
      <c r="I27" s="8">
        <v>18501.509999999998</v>
      </c>
    </row>
    <row r="28" spans="1:9" ht="9.75" customHeight="1">
      <c r="A28" s="6" t="s">
        <v>69</v>
      </c>
      <c r="B28" s="6" t="s">
        <v>70</v>
      </c>
      <c r="C28" s="7">
        <v>56277.99</v>
      </c>
      <c r="D28" s="8">
        <v>47136.36</v>
      </c>
      <c r="E28" s="9">
        <v>0.16243703799656001</v>
      </c>
      <c r="F28" s="8">
        <v>47136.36</v>
      </c>
      <c r="G28" s="8">
        <v>39578.14</v>
      </c>
      <c r="H28" s="9">
        <v>0.29673856511222202</v>
      </c>
      <c r="I28" s="8">
        <v>39578.14</v>
      </c>
    </row>
    <row r="29" spans="1:9" ht="9.75" customHeight="1">
      <c r="A29" s="6" t="s">
        <v>71</v>
      </c>
      <c r="B29" s="6" t="s">
        <v>72</v>
      </c>
      <c r="C29" s="7">
        <v>4107.84</v>
      </c>
      <c r="D29" s="8">
        <v>4090.2</v>
      </c>
      <c r="E29" s="9">
        <v>4.2942276232765496E-3</v>
      </c>
      <c r="F29" s="8">
        <v>4090.2</v>
      </c>
      <c r="G29" s="8">
        <v>2608.73</v>
      </c>
      <c r="H29" s="9">
        <v>0.364938751265872</v>
      </c>
      <c r="I29" s="8">
        <v>2608.73</v>
      </c>
    </row>
    <row r="30" spans="1:9" ht="9.75" customHeight="1">
      <c r="A30" s="6" t="s">
        <v>75</v>
      </c>
      <c r="B30" s="6" t="s">
        <v>76</v>
      </c>
      <c r="C30" s="7">
        <v>19206.13</v>
      </c>
      <c r="D30" s="8">
        <v>22545.119999999999</v>
      </c>
      <c r="E30" s="9">
        <v>-0.173850223860819</v>
      </c>
      <c r="F30" s="8">
        <v>22545.119999999999</v>
      </c>
      <c r="G30" s="8">
        <v>27690.05</v>
      </c>
      <c r="H30" s="9">
        <v>-0.44172980189137501</v>
      </c>
      <c r="I30" s="8">
        <v>27690.05</v>
      </c>
    </row>
    <row r="31" spans="1:9" ht="3" customHeight="1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12" customHeight="1">
      <c r="B32" s="11" t="s">
        <v>79</v>
      </c>
      <c r="C32" s="12">
        <v>496842.03</v>
      </c>
      <c r="D32" s="13">
        <v>253780.48000000001</v>
      </c>
      <c r="E32" s="14">
        <v>0.48921293957356998</v>
      </c>
      <c r="F32" s="13">
        <v>253780.48000000001</v>
      </c>
      <c r="G32" s="13">
        <v>350020.43</v>
      </c>
      <c r="H32" s="14">
        <v>0.29550962103588502</v>
      </c>
      <c r="I32" s="13">
        <v>350020.43</v>
      </c>
    </row>
    <row r="33" spans="1:10" ht="12" customHeight="1">
      <c r="A33" s="10"/>
      <c r="B33" s="10"/>
      <c r="C33" s="10"/>
      <c r="D33" s="10"/>
      <c r="E33" s="10"/>
      <c r="F33" s="10"/>
      <c r="G33" s="10"/>
      <c r="H33" s="10"/>
      <c r="I33" s="10"/>
    </row>
    <row r="34" spans="1:10" ht="12" customHeight="1">
      <c r="A34" s="30" t="s">
        <v>84</v>
      </c>
      <c r="B34" s="29"/>
      <c r="C34" s="29"/>
      <c r="D34" s="29"/>
      <c r="E34" s="29"/>
      <c r="F34" s="29"/>
      <c r="G34" s="29"/>
      <c r="H34" s="29"/>
      <c r="I34" s="29"/>
    </row>
    <row r="35" spans="1:10" ht="9.75" customHeight="1">
      <c r="A35" s="6" t="s">
        <v>85</v>
      </c>
      <c r="B35" s="6" t="s">
        <v>86</v>
      </c>
      <c r="C35" s="7">
        <v>6960</v>
      </c>
      <c r="D35" s="8">
        <v>6840</v>
      </c>
      <c r="E35" s="9">
        <v>1.72413793103448E-2</v>
      </c>
      <c r="F35" s="8">
        <v>6840</v>
      </c>
      <c r="G35" s="8">
        <v>0</v>
      </c>
      <c r="H35" s="9">
        <v>1</v>
      </c>
      <c r="I35" s="8">
        <v>0</v>
      </c>
    </row>
    <row r="36" spans="1:10" ht="9.75" customHeight="1">
      <c r="A36" s="6" t="s">
        <v>89</v>
      </c>
      <c r="B36" s="6" t="s">
        <v>90</v>
      </c>
      <c r="C36" s="7">
        <v>67000</v>
      </c>
      <c r="D36" s="8">
        <v>82000</v>
      </c>
      <c r="E36" s="9">
        <v>-0.22388059701492499</v>
      </c>
      <c r="F36" s="8">
        <v>82000</v>
      </c>
      <c r="G36" s="8">
        <v>95000</v>
      </c>
      <c r="H36" s="9">
        <v>-0.41791044776119401</v>
      </c>
      <c r="I36" s="8">
        <v>95000</v>
      </c>
    </row>
    <row r="37" spans="1:10" ht="9.75" customHeight="1">
      <c r="A37" s="6" t="s">
        <v>187</v>
      </c>
      <c r="B37" s="6" t="s">
        <v>188</v>
      </c>
      <c r="C37" s="7">
        <v>5915.31</v>
      </c>
      <c r="D37" s="8">
        <v>0</v>
      </c>
      <c r="E37" s="9">
        <v>1</v>
      </c>
      <c r="F37" s="8">
        <v>0</v>
      </c>
      <c r="G37" s="8">
        <v>0</v>
      </c>
      <c r="H37" s="9">
        <v>1</v>
      </c>
      <c r="I37" s="8">
        <v>0</v>
      </c>
    </row>
    <row r="38" spans="1:10" ht="9.75" customHeight="1">
      <c r="A38" s="6" t="s">
        <v>105</v>
      </c>
      <c r="B38" s="6" t="s">
        <v>106</v>
      </c>
      <c r="C38" s="7">
        <v>1478</v>
      </c>
      <c r="D38" s="8">
        <v>1000</v>
      </c>
      <c r="E38" s="9">
        <v>0.32341001353179999</v>
      </c>
      <c r="F38" s="8">
        <v>1000</v>
      </c>
      <c r="G38" s="8">
        <v>147</v>
      </c>
      <c r="H38" s="9">
        <v>0.900541271989175</v>
      </c>
      <c r="I38" s="8">
        <v>147</v>
      </c>
    </row>
    <row r="39" spans="1:10" ht="9.75" customHeight="1">
      <c r="A39" s="6" t="s">
        <v>189</v>
      </c>
      <c r="B39" s="6" t="s">
        <v>190</v>
      </c>
      <c r="C39" s="7">
        <v>1734</v>
      </c>
      <c r="D39" s="8">
        <v>0</v>
      </c>
      <c r="E39" s="9">
        <v>1</v>
      </c>
      <c r="F39" s="8">
        <v>0</v>
      </c>
      <c r="G39" s="8">
        <v>0</v>
      </c>
      <c r="H39" s="9">
        <v>1</v>
      </c>
      <c r="I39" s="8">
        <v>0</v>
      </c>
    </row>
    <row r="40" spans="1:10" ht="9.75" customHeight="1">
      <c r="A40" s="6" t="s">
        <v>119</v>
      </c>
      <c r="B40" s="6" t="s">
        <v>120</v>
      </c>
      <c r="C40" s="7">
        <v>4000</v>
      </c>
      <c r="D40" s="8">
        <v>4000</v>
      </c>
      <c r="E40" s="9">
        <v>0</v>
      </c>
      <c r="F40" s="8">
        <v>4000</v>
      </c>
      <c r="G40" s="8">
        <v>4000</v>
      </c>
      <c r="H40" s="9">
        <v>0</v>
      </c>
      <c r="I40" s="8">
        <v>4000</v>
      </c>
    </row>
    <row r="41" spans="1:10" ht="9.75" customHeight="1">
      <c r="A41" s="6" t="s">
        <v>139</v>
      </c>
      <c r="B41" s="6" t="s">
        <v>140</v>
      </c>
      <c r="C41" s="7">
        <v>8813</v>
      </c>
      <c r="D41" s="8">
        <v>0</v>
      </c>
      <c r="E41" s="9">
        <v>1</v>
      </c>
      <c r="F41" s="8">
        <v>0</v>
      </c>
      <c r="G41" s="8">
        <v>2443</v>
      </c>
      <c r="H41" s="9">
        <v>0.72279586973788701</v>
      </c>
      <c r="I41" s="8">
        <v>2443</v>
      </c>
    </row>
    <row r="42" spans="1:10" ht="9.75" customHeight="1">
      <c r="A42" s="6" t="s">
        <v>141</v>
      </c>
      <c r="B42" s="6" t="s">
        <v>142</v>
      </c>
      <c r="C42" s="7">
        <v>2632.8</v>
      </c>
      <c r="D42" s="8">
        <v>0</v>
      </c>
      <c r="E42" s="9">
        <v>1</v>
      </c>
      <c r="F42" s="8">
        <v>0</v>
      </c>
      <c r="G42" s="8">
        <v>1484.7</v>
      </c>
      <c r="H42" s="9">
        <v>0.43607566089334499</v>
      </c>
      <c r="I42" s="8">
        <v>1484.7</v>
      </c>
    </row>
    <row r="43" spans="1:10" ht="9.75" customHeight="1">
      <c r="A43" s="6" t="s">
        <v>143</v>
      </c>
      <c r="B43" s="6" t="s">
        <v>144</v>
      </c>
      <c r="C43" s="7">
        <v>0</v>
      </c>
      <c r="D43" s="8">
        <v>0</v>
      </c>
      <c r="E43" s="9">
        <v>0</v>
      </c>
      <c r="F43" s="8">
        <v>0</v>
      </c>
      <c r="G43" s="8">
        <v>609.99</v>
      </c>
      <c r="H43" s="9">
        <v>0</v>
      </c>
      <c r="I43" s="8">
        <v>609.99</v>
      </c>
    </row>
    <row r="44" spans="1:10" ht="9.75" customHeight="1">
      <c r="A44" s="6" t="s">
        <v>153</v>
      </c>
      <c r="B44" s="6" t="s">
        <v>154</v>
      </c>
      <c r="C44" s="7">
        <v>1016</v>
      </c>
      <c r="D44" s="8">
        <v>699.93</v>
      </c>
      <c r="E44" s="9">
        <v>0.31109251968503898</v>
      </c>
      <c r="F44" s="8">
        <v>699.93</v>
      </c>
      <c r="G44" s="8">
        <v>975.75</v>
      </c>
      <c r="H44" s="9">
        <v>3.9616141732283498E-2</v>
      </c>
      <c r="I44" s="8">
        <v>975.75</v>
      </c>
    </row>
    <row r="45" spans="1:10" ht="9.75" customHeight="1">
      <c r="A45" s="6" t="s">
        <v>191</v>
      </c>
      <c r="B45" s="6" t="s">
        <v>192</v>
      </c>
      <c r="C45" s="7">
        <v>150</v>
      </c>
      <c r="D45" s="8">
        <v>0</v>
      </c>
      <c r="E45" s="9">
        <v>1</v>
      </c>
      <c r="F45" s="8">
        <v>0</v>
      </c>
      <c r="G45" s="8">
        <v>0</v>
      </c>
      <c r="H45" s="9">
        <v>1</v>
      </c>
      <c r="I45" s="8">
        <v>0</v>
      </c>
    </row>
    <row r="46" spans="1:10">
      <c r="A46" s="6" t="s">
        <v>155</v>
      </c>
      <c r="B46" s="6" t="s">
        <v>156</v>
      </c>
      <c r="C46" s="7">
        <v>155000</v>
      </c>
      <c r="D46" s="8">
        <v>155000</v>
      </c>
      <c r="E46" s="9">
        <v>0</v>
      </c>
      <c r="F46" s="8">
        <v>155000</v>
      </c>
      <c r="G46" s="8">
        <v>0</v>
      </c>
      <c r="H46" s="9">
        <v>1</v>
      </c>
      <c r="I46" s="8">
        <v>0</v>
      </c>
      <c r="J46" t="s">
        <v>206</v>
      </c>
    </row>
    <row r="47" spans="1:10" ht="3" customHeight="1">
      <c r="A47" s="10"/>
      <c r="B47" s="10"/>
      <c r="C47" s="10"/>
      <c r="D47" s="10"/>
      <c r="E47" s="10"/>
      <c r="F47" s="10"/>
      <c r="G47" s="10"/>
      <c r="H47" s="10"/>
      <c r="I47" s="10"/>
    </row>
    <row r="48" spans="1:10" ht="12" customHeight="1">
      <c r="B48" s="11" t="s">
        <v>157</v>
      </c>
      <c r="C48" s="12">
        <v>254699.11</v>
      </c>
      <c r="D48" s="13">
        <v>249539.93</v>
      </c>
      <c r="E48" s="14">
        <v>2.0255979693058201E-2</v>
      </c>
      <c r="F48" s="13">
        <v>249539.93</v>
      </c>
      <c r="G48" s="13">
        <v>104660.44</v>
      </c>
      <c r="H48" s="14">
        <v>0.58908203487636801</v>
      </c>
      <c r="I48" s="13">
        <v>104660.44</v>
      </c>
    </row>
    <row r="49" spans="1:9" ht="12" customHeight="1">
      <c r="A49" s="10"/>
      <c r="B49" s="10"/>
      <c r="C49" s="10"/>
      <c r="D49" s="10"/>
      <c r="E49" s="10"/>
      <c r="F49" s="10"/>
      <c r="G49" s="10"/>
      <c r="H49" s="10"/>
      <c r="I49" s="10"/>
    </row>
    <row r="50" spans="1:9" ht="12" customHeight="1" thickBot="1">
      <c r="B50" s="11" t="s">
        <v>158</v>
      </c>
      <c r="C50" s="12">
        <v>755542.74</v>
      </c>
      <c r="D50" s="13">
        <v>503320.41</v>
      </c>
      <c r="E50" s="14">
        <v>0.33382933439344498</v>
      </c>
      <c r="F50" s="13">
        <v>503320.41</v>
      </c>
      <c r="G50" s="13">
        <v>454680.87</v>
      </c>
      <c r="H50" s="14">
        <v>0.398206288104893</v>
      </c>
      <c r="I50" s="13">
        <v>454680.87</v>
      </c>
    </row>
    <row r="51" spans="1:9" ht="12" customHeight="1" thickTop="1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2" customHeight="1" thickBot="1">
      <c r="B52" s="11" t="s">
        <v>159</v>
      </c>
      <c r="C52" s="12">
        <v>36211.26</v>
      </c>
      <c r="D52" s="13">
        <v>169129.59</v>
      </c>
      <c r="E52" s="14">
        <v>-3.6706353217203702</v>
      </c>
      <c r="F52" s="13">
        <v>169129.59</v>
      </c>
      <c r="G52" s="13">
        <v>162753.13</v>
      </c>
      <c r="H52" s="14">
        <v>-3.4945447907639799</v>
      </c>
      <c r="I52" s="13">
        <v>162753.13</v>
      </c>
    </row>
    <row r="53" spans="1:9" ht="12" customHeight="1" thickTop="1">
      <c r="A53" s="15"/>
      <c r="B53" s="15"/>
      <c r="C53" s="15"/>
      <c r="D53" s="15"/>
      <c r="E53" s="15"/>
      <c r="F53" s="15"/>
      <c r="G53" s="15"/>
      <c r="H53" s="15"/>
      <c r="I53" s="15"/>
    </row>
    <row r="54" spans="1:9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2" customHeight="1">
      <c r="A55" s="30" t="s">
        <v>160</v>
      </c>
      <c r="B55" s="29"/>
      <c r="C55" s="29"/>
      <c r="D55" s="29"/>
      <c r="E55" s="29"/>
      <c r="F55" s="29"/>
      <c r="G55" s="29"/>
      <c r="H55" s="29"/>
      <c r="I55" s="29"/>
    </row>
    <row r="56" spans="1:9" ht="9.75" customHeight="1">
      <c r="A56" s="6" t="s">
        <v>161</v>
      </c>
      <c r="B56" s="6" t="s">
        <v>162</v>
      </c>
      <c r="C56" s="7">
        <v>0</v>
      </c>
      <c r="D56" s="8">
        <v>0</v>
      </c>
      <c r="E56" s="9">
        <v>0</v>
      </c>
      <c r="F56" s="8">
        <v>0</v>
      </c>
      <c r="G56" s="8">
        <v>149.53</v>
      </c>
      <c r="H56" s="9">
        <v>0</v>
      </c>
      <c r="I56" s="8">
        <v>149.53</v>
      </c>
    </row>
    <row r="57" spans="1:9" ht="3" customHeight="1">
      <c r="A57" s="10"/>
      <c r="B57" s="10"/>
      <c r="C57" s="10"/>
      <c r="D57" s="10"/>
      <c r="E57" s="10"/>
      <c r="F57" s="10"/>
      <c r="G57" s="10"/>
      <c r="H57" s="10"/>
      <c r="I57" s="10"/>
    </row>
    <row r="58" spans="1:9" ht="12" customHeight="1">
      <c r="B58" s="11" t="s">
        <v>163</v>
      </c>
      <c r="C58" s="12">
        <v>0</v>
      </c>
      <c r="D58" s="13">
        <v>0</v>
      </c>
      <c r="E58" s="14">
        <v>0</v>
      </c>
      <c r="F58" s="13">
        <v>0</v>
      </c>
      <c r="G58" s="13">
        <v>149.53</v>
      </c>
      <c r="H58" s="14">
        <v>0</v>
      </c>
      <c r="I58" s="13">
        <v>149.53</v>
      </c>
    </row>
    <row r="59" spans="1:9" ht="12" customHeight="1">
      <c r="A59" s="10"/>
      <c r="B59" s="10"/>
      <c r="C59" s="10"/>
      <c r="D59" s="10"/>
      <c r="E59" s="10"/>
      <c r="F59" s="10"/>
      <c r="G59" s="10"/>
      <c r="H59" s="10"/>
      <c r="I59" s="10"/>
    </row>
    <row r="60" spans="1:9" ht="3" customHeight="1">
      <c r="A60" s="10"/>
      <c r="B60" s="10"/>
      <c r="C60" s="10"/>
      <c r="D60" s="10"/>
      <c r="E60" s="10"/>
      <c r="F60" s="10"/>
      <c r="G60" s="10"/>
      <c r="H60" s="10"/>
      <c r="I60" s="10"/>
    </row>
    <row r="61" spans="1:9" ht="12" customHeight="1">
      <c r="B61" s="11" t="s">
        <v>169</v>
      </c>
      <c r="C61" s="12">
        <v>0</v>
      </c>
      <c r="D61" s="13">
        <v>0</v>
      </c>
      <c r="E61" s="14">
        <v>0</v>
      </c>
      <c r="F61" s="13">
        <v>0</v>
      </c>
      <c r="G61" s="13">
        <v>149.53</v>
      </c>
      <c r="H61" s="14">
        <v>0</v>
      </c>
      <c r="I61" s="13">
        <v>149.53</v>
      </c>
    </row>
    <row r="62" spans="1:9" ht="12" customHeight="1">
      <c r="A62" s="10"/>
      <c r="B62" s="10"/>
      <c r="C62" s="10"/>
      <c r="D62" s="10"/>
      <c r="E62" s="10"/>
      <c r="F62" s="10"/>
      <c r="G62" s="10"/>
      <c r="H62" s="10"/>
      <c r="I62" s="10"/>
    </row>
    <row r="63" spans="1:9" ht="12" customHeight="1">
      <c r="B63" s="11" t="s">
        <v>170</v>
      </c>
      <c r="C63" s="12">
        <v>36211.26</v>
      </c>
      <c r="D63" s="13">
        <v>169129.59</v>
      </c>
      <c r="E63" s="14">
        <v>-3.6706353217203702</v>
      </c>
      <c r="F63" s="13">
        <v>169129.59</v>
      </c>
      <c r="G63" s="13">
        <v>162902.66</v>
      </c>
      <c r="H63" s="14">
        <v>-3.49867416930535</v>
      </c>
      <c r="I63" s="13">
        <v>162902.66</v>
      </c>
    </row>
    <row r="64" spans="1:9" ht="12" customHeight="1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2" customHeight="1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20.25" customHeight="1" thickBot="1">
      <c r="B66" s="11" t="s">
        <v>171</v>
      </c>
      <c r="C66" s="12">
        <v>36211.26</v>
      </c>
      <c r="D66" s="13">
        <v>169129.59</v>
      </c>
      <c r="E66" s="14">
        <v>-3.6706353217203702</v>
      </c>
      <c r="F66" s="13">
        <v>169129.59</v>
      </c>
      <c r="G66" s="13">
        <v>162902.66</v>
      </c>
      <c r="H66" s="14">
        <v>-3.49867416930535</v>
      </c>
      <c r="I66" s="13">
        <v>162902.66</v>
      </c>
    </row>
    <row r="67" spans="1:9" ht="12" customHeight="1" thickTop="1">
      <c r="A67" s="15"/>
      <c r="B67" s="15"/>
      <c r="C67" s="15"/>
      <c r="D67" s="15"/>
      <c r="E67" s="15"/>
      <c r="F67" s="15"/>
      <c r="G67" s="15"/>
      <c r="H67" s="15"/>
      <c r="I67" s="15"/>
    </row>
    <row r="68" spans="1:9" ht="12" customHeight="1">
      <c r="A68" s="10"/>
      <c r="B68" s="10"/>
      <c r="C68" s="10"/>
      <c r="D68" s="10"/>
      <c r="E68" s="10"/>
      <c r="F68" s="10"/>
      <c r="G68" s="10"/>
      <c r="H68" s="10"/>
      <c r="I68" s="10"/>
    </row>
    <row r="69" spans="1:9" ht="12" customHeight="1" thickBot="1">
      <c r="B69" s="11" t="s">
        <v>172</v>
      </c>
      <c r="C69" s="12">
        <v>36211.26</v>
      </c>
      <c r="D69" s="13">
        <v>169129.59</v>
      </c>
      <c r="E69" s="14">
        <v>-3.6706353217203702</v>
      </c>
      <c r="F69" s="13">
        <v>169129.59</v>
      </c>
      <c r="G69" s="13">
        <v>162902.66</v>
      </c>
      <c r="H69" s="14">
        <v>-3.49867416930535</v>
      </c>
      <c r="I69" s="13">
        <v>162902.66</v>
      </c>
    </row>
    <row r="70" spans="1:9" ht="12" customHeight="1" thickTop="1">
      <c r="A70" s="15"/>
      <c r="B70" s="15"/>
      <c r="C70" s="15"/>
      <c r="D70" s="15"/>
      <c r="E70" s="15"/>
      <c r="F70" s="15"/>
      <c r="G70" s="15"/>
      <c r="H70" s="15"/>
      <c r="I70" s="15"/>
    </row>
    <row r="71" spans="1:9" ht="12" customHeight="1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2" customHeight="1" thickBot="1">
      <c r="B72" s="11" t="s">
        <v>173</v>
      </c>
      <c r="C72" s="12">
        <v>36211.26</v>
      </c>
      <c r="D72" s="13">
        <v>169129.59</v>
      </c>
      <c r="E72" s="14">
        <v>-3.6706353217203702</v>
      </c>
      <c r="F72" s="13">
        <v>169129.59</v>
      </c>
      <c r="G72" s="13">
        <v>162902.66</v>
      </c>
      <c r="H72" s="14">
        <v>-3.49867416930535</v>
      </c>
      <c r="I72" s="13">
        <v>162902.66</v>
      </c>
    </row>
    <row r="73" spans="1:9" ht="12" customHeight="1" thickTop="1">
      <c r="A73" s="15"/>
      <c r="B73" s="15"/>
      <c r="C73" s="15"/>
      <c r="D73" s="15"/>
      <c r="E73" s="15"/>
      <c r="F73" s="15"/>
      <c r="G73" s="15"/>
      <c r="H73" s="15"/>
      <c r="I73" s="15"/>
    </row>
  </sheetData>
  <mergeCells count="17">
    <mergeCell ref="A8:I8"/>
    <mergeCell ref="A1:B1"/>
    <mergeCell ref="C1:I1"/>
    <mergeCell ref="A2:B2"/>
    <mergeCell ref="C2:I2"/>
    <mergeCell ref="A3:B3"/>
    <mergeCell ref="C3:I3"/>
    <mergeCell ref="A4:B4"/>
    <mergeCell ref="D4:F4"/>
    <mergeCell ref="G4:I4"/>
    <mergeCell ref="A6:I6"/>
    <mergeCell ref="A7:I7"/>
    <mergeCell ref="A17:I17"/>
    <mergeCell ref="A23:I23"/>
    <mergeCell ref="A34:I34"/>
    <mergeCell ref="A54:I54"/>
    <mergeCell ref="A55:I5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5D36C380E1A4B95CD7257FDF81BF7" ma:contentTypeVersion="10" ma:contentTypeDescription="Opprett et nytt dokument." ma:contentTypeScope="" ma:versionID="7304dd00b08873ea573d67b63cdba1d3">
  <xsd:schema xmlns:xsd="http://www.w3.org/2001/XMLSchema" xmlns:xs="http://www.w3.org/2001/XMLSchema" xmlns:p="http://schemas.microsoft.com/office/2006/metadata/properties" xmlns:ns2="e6287ac7-88fe-4b99-86bc-5ae4e36baf37" xmlns:ns3="54133af7-3471-4ed7-8292-4983a5cd9ad4" targetNamespace="http://schemas.microsoft.com/office/2006/metadata/properties" ma:root="true" ma:fieldsID="1f428c8f4ecca8ff4538d288c58a0d5f" ns2:_="" ns3:_="">
    <xsd:import namespace="e6287ac7-88fe-4b99-86bc-5ae4e36baf37"/>
    <xsd:import namespace="54133af7-3471-4ed7-8292-4983a5cd9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87ac7-88fe-4b99-86bc-5ae4e36ba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3af7-3471-4ed7-8292-4983a5cd9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073349-97BE-4044-BF3C-4A182C1EF5E5}"/>
</file>

<file path=customXml/itemProps2.xml><?xml version="1.0" encoding="utf-8"?>
<ds:datastoreItem xmlns:ds="http://schemas.openxmlformats.org/officeDocument/2006/customXml" ds:itemID="{56611F76-EE55-4E37-BD63-521DE78B5FCB}"/>
</file>

<file path=customXml/itemProps3.xml><?xml version="1.0" encoding="utf-8"?>
<ds:datastoreItem xmlns:ds="http://schemas.openxmlformats.org/officeDocument/2006/customXml" ds:itemID="{38C0E4AD-9EB8-4E55-854E-6E97101D99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Regnskap 2019</vt:lpstr>
      <vt:lpstr>Ark1</vt:lpstr>
      <vt:lpstr>FYA</vt:lpstr>
      <vt:lpstr>AKA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Kjetil Eide</dc:creator>
  <cp:lastModifiedBy>Kjetil Eide</cp:lastModifiedBy>
  <dcterms:created xsi:type="dcterms:W3CDTF">2020-05-03T12:41:27Z</dcterms:created>
  <dcterms:modified xsi:type="dcterms:W3CDTF">2020-05-05T13:16:54Z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0x0101008395D36C380E1A4B95CD7257FDF81BF7</vt:lpwstr>
  </property>
</Properties>
</file>