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INNE\"/>
    </mc:Choice>
  </mc:AlternateContent>
  <xr:revisionPtr revIDLastSave="0" documentId="8_{7EF4290D-B4D7-48E7-9314-53366AEF16F7}" xr6:coauthVersionLast="47" xr6:coauthVersionMax="47" xr10:uidLastSave="{00000000-0000-0000-0000-000000000000}"/>
  <bookViews>
    <workbookView xWindow="-108" yWindow="-108" windowWidth="23256" windowHeight="12576" xr2:uid="{8E6C7C40-6EC4-498A-AFA7-57D47BCFC49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1" i="1" l="1"/>
  <c r="F107" i="1"/>
  <c r="F114" i="1"/>
  <c r="F119" i="1" s="1"/>
  <c r="F45" i="1" l="1"/>
  <c r="C103" i="1"/>
  <c r="D103" i="1"/>
  <c r="E103" i="1"/>
  <c r="E96" i="1"/>
  <c r="D96" i="1"/>
  <c r="C96" i="1"/>
  <c r="E93" i="1"/>
  <c r="D93" i="1"/>
  <c r="C93" i="1"/>
  <c r="E87" i="1"/>
  <c r="D87" i="1"/>
  <c r="C87" i="1"/>
  <c r="E84" i="1"/>
  <c r="D84" i="1"/>
  <c r="C84" i="1"/>
  <c r="E79" i="1"/>
  <c r="D79" i="1"/>
  <c r="C79" i="1"/>
  <c r="E75" i="1"/>
  <c r="D75" i="1"/>
  <c r="C75" i="1"/>
  <c r="E63" i="1"/>
  <c r="D63" i="1"/>
  <c r="C63" i="1"/>
  <c r="E72" i="1"/>
  <c r="D72" i="1"/>
  <c r="C72" i="1"/>
  <c r="E55" i="1"/>
  <c r="D55" i="1"/>
  <c r="C55" i="1"/>
  <c r="E52" i="1"/>
  <c r="D52" i="1"/>
  <c r="C52" i="1"/>
  <c r="E45" i="1"/>
  <c r="C45" i="1"/>
  <c r="D45" i="1"/>
  <c r="D40" i="1"/>
  <c r="D42" i="1" s="1"/>
  <c r="D37" i="1"/>
  <c r="C37" i="1"/>
  <c r="D26" i="1"/>
  <c r="C26" i="1"/>
  <c r="F55" i="1"/>
  <c r="F40" i="1"/>
  <c r="F42" i="1" s="1"/>
  <c r="F103" i="1"/>
  <c r="F96" i="1"/>
  <c r="F93" i="1"/>
  <c r="F87" i="1"/>
  <c r="F84" i="1"/>
  <c r="F79" i="1"/>
  <c r="F75" i="1"/>
  <c r="F72" i="1"/>
  <c r="F63" i="1"/>
  <c r="F52" i="1"/>
  <c r="F37" i="1"/>
  <c r="F26" i="1"/>
  <c r="F105" i="1" l="1"/>
  <c r="D105" i="1"/>
  <c r="D107" i="1" s="1"/>
  <c r="E105" i="1"/>
  <c r="E107" i="1" s="1"/>
  <c r="C105" i="1"/>
  <c r="C107" i="1" s="1"/>
</calcChain>
</file>

<file path=xl/sharedStrings.xml><?xml version="1.0" encoding="utf-8"?>
<sst xmlns="http://schemas.openxmlformats.org/spreadsheetml/2006/main" count="106" uniqueCount="106">
  <si>
    <t>Budsjett 2021</t>
  </si>
  <si>
    <t>Budsjett 2022</t>
  </si>
  <si>
    <t>NR.</t>
  </si>
  <si>
    <t>Kontonavn</t>
  </si>
  <si>
    <t>Medlemskontigent</t>
  </si>
  <si>
    <t xml:space="preserve">Treningsavg. </t>
  </si>
  <si>
    <t>Egenandel samlinger</t>
  </si>
  <si>
    <t>Offentlig støtte</t>
  </si>
  <si>
    <t>Annen støtte frivillig løypeavgift,gaver o.l.</t>
  </si>
  <si>
    <t>Sponsor/stadionreklame</t>
  </si>
  <si>
    <t>Dugnadshonorar</t>
  </si>
  <si>
    <t>Stolpesalg</t>
  </si>
  <si>
    <t>Grasrotandel</t>
  </si>
  <si>
    <t>Klubbrenn</t>
  </si>
  <si>
    <t>Stevneinntekter krets</t>
  </si>
  <si>
    <t>Inntekter skiskole</t>
  </si>
  <si>
    <t>Bingoinntekter</t>
  </si>
  <si>
    <t>Salg kiosk</t>
  </si>
  <si>
    <t>Parkering</t>
  </si>
  <si>
    <t>Parkering årskort</t>
  </si>
  <si>
    <t>Videresalg treningsutstyr klær</t>
  </si>
  <si>
    <t>Videresalg ammunisjon</t>
  </si>
  <si>
    <t>Leieinntekter skihytte</t>
  </si>
  <si>
    <t>Deltakelse i andre stevner</t>
  </si>
  <si>
    <t>Innkjøp varer kiosk</t>
  </si>
  <si>
    <t>Innkjøp av utstyr for salg diverse</t>
  </si>
  <si>
    <t>Innkjøp av ammunisjon for videresalg</t>
  </si>
  <si>
    <t>Innkjøp av ammunisjon for de yngste</t>
  </si>
  <si>
    <t>Utgifter lotteri</t>
  </si>
  <si>
    <t>Trenerutgifter</t>
  </si>
  <si>
    <t>Sum Varekostnad</t>
  </si>
  <si>
    <t>Avskrivninger</t>
  </si>
  <si>
    <t>Kostnader grunneiere</t>
  </si>
  <si>
    <t>Kommunale avgifter</t>
  </si>
  <si>
    <t>Strøm</t>
  </si>
  <si>
    <t>Annen leiekostnad</t>
  </si>
  <si>
    <t>Trening, instruksjon og idrettsmatr.</t>
  </si>
  <si>
    <t>Lys løype</t>
  </si>
  <si>
    <t>Inventar</t>
  </si>
  <si>
    <t>Rekvisita</t>
  </si>
  <si>
    <t>Brøyting/ strøm park.plass</t>
  </si>
  <si>
    <t>Rep./vedlikehold bygninger</t>
  </si>
  <si>
    <t>Vedlikehold løyper/standplass</t>
  </si>
  <si>
    <t>Rep./vedlikehold utstyr</t>
  </si>
  <si>
    <t>Innkjøp våpenteknisk, våpen</t>
  </si>
  <si>
    <t>Rep.vedlikehold annet(rulleski,våpen</t>
  </si>
  <si>
    <t>Kontorrekvisita</t>
  </si>
  <si>
    <t>IT-kostnader</t>
  </si>
  <si>
    <t>Drivstoff scooter/ATV</t>
  </si>
  <si>
    <t>Drivstoff løypekomite</t>
  </si>
  <si>
    <t>Vedlikehold scooter/ATV</t>
  </si>
  <si>
    <t>Utg. treningsamlinger</t>
  </si>
  <si>
    <t>Kontingent utøvere</t>
  </si>
  <si>
    <t>Stevneutgifter</t>
  </si>
  <si>
    <t>Premier</t>
  </si>
  <si>
    <t>Forsikringspremie</t>
  </si>
  <si>
    <t>Bank og kortgebyr</t>
  </si>
  <si>
    <t>Gebyrer Vipps</t>
  </si>
  <si>
    <t>Annen kostnad</t>
  </si>
  <si>
    <t>Driftkostnader</t>
  </si>
  <si>
    <t>Regnskapshonorar</t>
  </si>
  <si>
    <t>Andre driftsinntekter</t>
  </si>
  <si>
    <t>Fremmedytelse og underentreprise</t>
  </si>
  <si>
    <t>Sum Driftsinntekter</t>
  </si>
  <si>
    <t>Annen personalkostnad</t>
  </si>
  <si>
    <t>Sum andre personalkostnader</t>
  </si>
  <si>
    <t>Sum kostnader arbeidskraft</t>
  </si>
  <si>
    <t>Sum av-og nedskrivninger</t>
  </si>
  <si>
    <t>Renovasjon, vann og avløp</t>
  </si>
  <si>
    <t>Sum kostnader lokaler</t>
  </si>
  <si>
    <t>Kostnadsført håndverktøy</t>
  </si>
  <si>
    <t>Sum kostnadsførte anskaffelser</t>
  </si>
  <si>
    <t>Sum reparasjoner og vedlikehold</t>
  </si>
  <si>
    <t>Sum eksterne honorarer</t>
  </si>
  <si>
    <t>Sum kontorkostnader</t>
  </si>
  <si>
    <t>Sum bilkostnader</t>
  </si>
  <si>
    <t>Sum reise, diett,bilgodtgjøring</t>
  </si>
  <si>
    <t>Premier, gaver og kontingenter</t>
  </si>
  <si>
    <t>Utmerkelser/gaver</t>
  </si>
  <si>
    <t>Sum forsikringer</t>
  </si>
  <si>
    <t>Øreavrunding</t>
  </si>
  <si>
    <t>Kontingenter</t>
  </si>
  <si>
    <t>Sum andre kostnader</t>
  </si>
  <si>
    <t>Sum Driftkostnader</t>
  </si>
  <si>
    <t>Driftsresultat</t>
  </si>
  <si>
    <t xml:space="preserve"> kostnad leide lokaler</t>
  </si>
  <si>
    <t>Sum leie maskiner,utstyr og løyper</t>
  </si>
  <si>
    <t>Regnskap 21</t>
  </si>
  <si>
    <t>regnskap 20</t>
  </si>
  <si>
    <t>loppemarked</t>
  </si>
  <si>
    <t>Alarm, skadedyr</t>
  </si>
  <si>
    <t>FORSLAG REGNSKAP/BUDSJETT -2022</t>
  </si>
  <si>
    <t>Allidrett</t>
  </si>
  <si>
    <t>Lotteriinntekter</t>
  </si>
  <si>
    <t xml:space="preserve"> </t>
  </si>
  <si>
    <t>Finansinntekter og kostnader</t>
  </si>
  <si>
    <t>Renteinntekt bankinnskudd</t>
  </si>
  <si>
    <t>Renteinntekt kundefordringer</t>
  </si>
  <si>
    <t>Annen renteinntekt</t>
  </si>
  <si>
    <t>Aksjeutbytte</t>
  </si>
  <si>
    <t>Sum finansinntekter</t>
  </si>
  <si>
    <t>rentekostnad leverandørgjeld</t>
  </si>
  <si>
    <t>Sum finanskostnader</t>
  </si>
  <si>
    <t>Sum NTO.finansposter</t>
  </si>
  <si>
    <t>Årsresultat</t>
  </si>
  <si>
    <t>Innkjøp løypeutstyr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</si>
</sst>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0" fillId="4" borderId="0" xfId="0" applyFill="1"/>
    <xf numFmtId="0" fontId="1" fillId="4" borderId="0" xfId="0" applyFont="1" applyFill="1"/>
    <xf numFmtId="0" fontId="2" fillId="4" borderId="0" xfId="0" applyFont="1" applyFill="1"/>
    <xf numFmtId="0" fontId="0" fillId="4" borderId="0" xfId="0" applyFont="1" applyFill="1"/>
    <xf numFmtId="0" fontId="0" fillId="5" borderId="0" xfId="0" applyFill="1"/>
    <xf numFmtId="0" fontId="1" fillId="5" borderId="0" xfId="0" applyFont="1" applyFill="1"/>
    <xf numFmtId="0" fontId="2" fillId="5" borderId="0" xfId="0" applyFont="1" applyFill="1"/>
    <xf numFmtId="0" fontId="0" fillId="5" borderId="0" xfId="0" applyFont="1" applyFill="1"/>
    <xf numFmtId="0" fontId="3" fillId="5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17C7-BDD1-4268-AD25-0322C95C8F88}">
  <dimension ref="A1:J122"/>
  <sheetViews>
    <sheetView tabSelected="1" workbookViewId="0">
      <pane ySplit="1" topLeftCell="A2" activePane="bottomLeft" state="frozen"/>
      <selection pane="bottomLeft" activeCell="F105" sqref="F105"/>
    </sheetView>
  </sheetViews>
  <sheetFormatPr baseColWidth="10" defaultRowHeight="14.4" x14ac:dyDescent="0.3"/>
  <cols>
    <col min="2" max="2" width="37.6640625" customWidth="1"/>
    <col min="3" max="3" width="12.21875" customWidth="1"/>
    <col min="4" max="4" width="11" customWidth="1"/>
    <col min="7" max="7" width="5.109375" customWidth="1"/>
    <col min="11" max="11" width="25.109375" customWidth="1"/>
  </cols>
  <sheetData>
    <row r="1" spans="1:7" ht="15.6" x14ac:dyDescent="0.3">
      <c r="B1" s="18" t="s">
        <v>91</v>
      </c>
      <c r="C1" s="5" t="s">
        <v>88</v>
      </c>
      <c r="D1" s="7" t="s">
        <v>87</v>
      </c>
      <c r="E1" s="9" t="s">
        <v>0</v>
      </c>
      <c r="F1" s="13" t="s">
        <v>1</v>
      </c>
    </row>
    <row r="2" spans="1:7" x14ac:dyDescent="0.3">
      <c r="A2" t="s">
        <v>2</v>
      </c>
      <c r="B2" s="1" t="s">
        <v>3</v>
      </c>
      <c r="C2" s="6">
        <v>2020</v>
      </c>
      <c r="D2" s="8">
        <v>2021</v>
      </c>
      <c r="E2" s="10">
        <v>2021</v>
      </c>
      <c r="F2" s="14">
        <v>2022</v>
      </c>
      <c r="G2" s="1"/>
    </row>
    <row r="3" spans="1:7" x14ac:dyDescent="0.3">
      <c r="A3">
        <v>3000</v>
      </c>
      <c r="B3" t="s">
        <v>4</v>
      </c>
      <c r="C3" s="5">
        <v>24500</v>
      </c>
      <c r="D3" s="7">
        <v>23193.38</v>
      </c>
      <c r="E3" s="9">
        <v>31000</v>
      </c>
      <c r="F3" s="13">
        <v>25000</v>
      </c>
    </row>
    <row r="4" spans="1:7" x14ac:dyDescent="0.3">
      <c r="A4">
        <v>3005</v>
      </c>
      <c r="B4" t="s">
        <v>5</v>
      </c>
      <c r="C4" s="5">
        <v>8500</v>
      </c>
      <c r="D4" s="7">
        <v>63589.75</v>
      </c>
      <c r="E4" s="9">
        <v>10000</v>
      </c>
      <c r="F4" s="13">
        <v>15000</v>
      </c>
    </row>
    <row r="5" spans="1:7" x14ac:dyDescent="0.3">
      <c r="A5" s="2">
        <v>3015</v>
      </c>
      <c r="B5" s="2" t="s">
        <v>6</v>
      </c>
      <c r="C5" s="5"/>
      <c r="D5" s="7"/>
      <c r="E5" s="11"/>
      <c r="F5" s="15">
        <v>70000</v>
      </c>
      <c r="G5" s="2"/>
    </row>
    <row r="6" spans="1:7" x14ac:dyDescent="0.3">
      <c r="A6">
        <v>3400</v>
      </c>
      <c r="B6" t="s">
        <v>7</v>
      </c>
      <c r="C6" s="5">
        <v>188317.16</v>
      </c>
      <c r="D6" s="7">
        <v>170671</v>
      </c>
      <c r="E6" s="9">
        <v>200000</v>
      </c>
      <c r="F6" s="15">
        <v>100000</v>
      </c>
      <c r="G6" s="2"/>
    </row>
    <row r="7" spans="1:7" x14ac:dyDescent="0.3">
      <c r="A7">
        <v>3401</v>
      </c>
      <c r="B7" t="s">
        <v>8</v>
      </c>
      <c r="C7" s="5">
        <v>12480</v>
      </c>
      <c r="D7" s="7">
        <v>4651.7700000000004</v>
      </c>
      <c r="E7" s="9">
        <v>10000</v>
      </c>
      <c r="F7" s="15">
        <v>5000</v>
      </c>
      <c r="G7" s="2"/>
    </row>
    <row r="8" spans="1:7" x14ac:dyDescent="0.3">
      <c r="A8">
        <v>3402</v>
      </c>
      <c r="B8" t="s">
        <v>9</v>
      </c>
      <c r="C8" s="5">
        <v>101000</v>
      </c>
      <c r="D8" s="7">
        <v>92000</v>
      </c>
      <c r="E8" s="9">
        <v>150000</v>
      </c>
      <c r="F8" s="15">
        <v>150000</v>
      </c>
      <c r="G8" s="2"/>
    </row>
    <row r="9" spans="1:7" x14ac:dyDescent="0.3">
      <c r="A9">
        <v>3403</v>
      </c>
      <c r="B9" t="s">
        <v>10</v>
      </c>
      <c r="C9" s="5">
        <v>20000</v>
      </c>
      <c r="D9" s="7">
        <v>61480</v>
      </c>
      <c r="E9" s="9">
        <v>50000</v>
      </c>
      <c r="F9" s="15">
        <v>55000</v>
      </c>
      <c r="G9" s="2"/>
    </row>
    <row r="10" spans="1:7" x14ac:dyDescent="0.3">
      <c r="A10">
        <v>3404</v>
      </c>
      <c r="B10" t="s">
        <v>11</v>
      </c>
      <c r="C10" s="5"/>
      <c r="D10" s="7"/>
      <c r="E10" s="9"/>
      <c r="F10" s="15">
        <v>50000</v>
      </c>
      <c r="G10" s="2"/>
    </row>
    <row r="11" spans="1:7" x14ac:dyDescent="0.3">
      <c r="A11">
        <v>3406</v>
      </c>
      <c r="B11" t="s">
        <v>89</v>
      </c>
      <c r="C11" s="5">
        <v>5071</v>
      </c>
      <c r="D11" s="7">
        <v>0</v>
      </c>
      <c r="E11" s="9">
        <v>0</v>
      </c>
      <c r="F11" s="15"/>
      <c r="G11" s="2"/>
    </row>
    <row r="12" spans="1:7" x14ac:dyDescent="0.3">
      <c r="A12">
        <v>3407</v>
      </c>
      <c r="B12" t="s">
        <v>12</v>
      </c>
      <c r="C12" s="5">
        <v>16521.96</v>
      </c>
      <c r="D12" s="7">
        <v>23119.63</v>
      </c>
      <c r="E12" s="9">
        <v>25000</v>
      </c>
      <c r="F12" s="15">
        <v>23000</v>
      </c>
      <c r="G12" s="2"/>
    </row>
    <row r="13" spans="1:7" x14ac:dyDescent="0.3">
      <c r="A13">
        <v>3408</v>
      </c>
      <c r="B13" t="s">
        <v>13</v>
      </c>
      <c r="C13" s="5"/>
      <c r="D13" s="7"/>
      <c r="E13" s="9"/>
      <c r="F13" s="15">
        <v>41000</v>
      </c>
      <c r="G13" s="2"/>
    </row>
    <row r="14" spans="1:7" x14ac:dyDescent="0.3">
      <c r="A14">
        <v>3409</v>
      </c>
      <c r="B14" t="s">
        <v>92</v>
      </c>
      <c r="C14" s="5">
        <v>0</v>
      </c>
      <c r="D14" s="7">
        <v>13620</v>
      </c>
      <c r="E14" s="9"/>
      <c r="F14" s="15">
        <v>12000</v>
      </c>
      <c r="G14" s="2"/>
    </row>
    <row r="15" spans="1:7" x14ac:dyDescent="0.3">
      <c r="A15">
        <v>3410</v>
      </c>
      <c r="B15" t="s">
        <v>14</v>
      </c>
      <c r="C15" s="5">
        <v>35903.72</v>
      </c>
      <c r="D15" s="7">
        <v>30791.97</v>
      </c>
      <c r="E15" s="9">
        <v>40000</v>
      </c>
      <c r="F15" s="15">
        <v>35000</v>
      </c>
      <c r="G15" s="2"/>
    </row>
    <row r="16" spans="1:7" x14ac:dyDescent="0.3">
      <c r="A16">
        <v>3411</v>
      </c>
      <c r="B16" t="s">
        <v>15</v>
      </c>
      <c r="C16" s="5">
        <v>-6200</v>
      </c>
      <c r="D16" s="7">
        <v>0</v>
      </c>
      <c r="E16" s="9">
        <v>20000</v>
      </c>
      <c r="F16" s="15">
        <v>11000</v>
      </c>
      <c r="G16" s="2"/>
    </row>
    <row r="17" spans="1:10" x14ac:dyDescent="0.3">
      <c r="A17">
        <v>3420</v>
      </c>
      <c r="B17" t="s">
        <v>93</v>
      </c>
      <c r="C17" s="5">
        <v>5600</v>
      </c>
      <c r="D17" s="7">
        <v>4283.68</v>
      </c>
      <c r="E17" s="9">
        <v>5600</v>
      </c>
      <c r="F17" s="15">
        <v>6000</v>
      </c>
      <c r="G17" s="2"/>
    </row>
    <row r="18" spans="1:10" x14ac:dyDescent="0.3">
      <c r="A18">
        <v>3425</v>
      </c>
      <c r="B18" t="s">
        <v>16</v>
      </c>
      <c r="C18" s="5">
        <v>40873</v>
      </c>
      <c r="D18" s="7">
        <v>26859</v>
      </c>
      <c r="E18" s="9">
        <v>25000</v>
      </c>
      <c r="F18" s="15">
        <v>30000</v>
      </c>
      <c r="G18" s="2"/>
    </row>
    <row r="19" spans="1:10" x14ac:dyDescent="0.3">
      <c r="A19">
        <v>3500</v>
      </c>
      <c r="B19" t="s">
        <v>17</v>
      </c>
      <c r="C19" s="5">
        <v>45000</v>
      </c>
      <c r="D19" s="7">
        <v>17266.64</v>
      </c>
      <c r="E19" s="9">
        <v>50000</v>
      </c>
      <c r="F19" s="15">
        <v>35000</v>
      </c>
      <c r="G19" s="2"/>
    </row>
    <row r="20" spans="1:10" x14ac:dyDescent="0.3">
      <c r="A20">
        <v>3502</v>
      </c>
      <c r="B20" t="s">
        <v>18</v>
      </c>
      <c r="C20" s="5">
        <v>10478</v>
      </c>
      <c r="D20" s="7">
        <v>18577.71</v>
      </c>
      <c r="E20" s="9">
        <v>15000</v>
      </c>
      <c r="F20" s="15">
        <v>15000</v>
      </c>
      <c r="G20" s="2"/>
    </row>
    <row r="21" spans="1:10" x14ac:dyDescent="0.3">
      <c r="A21">
        <v>3504</v>
      </c>
      <c r="B21" t="s">
        <v>19</v>
      </c>
      <c r="C21" s="5"/>
      <c r="D21" s="7"/>
      <c r="E21" s="9"/>
      <c r="F21" s="15">
        <v>3000</v>
      </c>
      <c r="G21" s="2"/>
    </row>
    <row r="22" spans="1:10" x14ac:dyDescent="0.3">
      <c r="A22" s="2">
        <v>3510</v>
      </c>
      <c r="B22" s="2" t="s">
        <v>20</v>
      </c>
      <c r="C22" s="5">
        <v>0</v>
      </c>
      <c r="D22" s="7">
        <v>7065.37</v>
      </c>
      <c r="E22" s="11">
        <v>0</v>
      </c>
      <c r="F22" s="15">
        <v>1500</v>
      </c>
      <c r="G22" s="2"/>
    </row>
    <row r="23" spans="1:10" x14ac:dyDescent="0.3">
      <c r="A23" s="2">
        <v>3515</v>
      </c>
      <c r="B23" s="2" t="s">
        <v>21</v>
      </c>
      <c r="C23" s="5"/>
      <c r="D23" s="7"/>
      <c r="E23" s="11"/>
      <c r="F23" s="15">
        <v>20000</v>
      </c>
      <c r="G23" s="2"/>
    </row>
    <row r="24" spans="1:10" x14ac:dyDescent="0.3">
      <c r="A24">
        <v>3600</v>
      </c>
      <c r="B24" t="s">
        <v>22</v>
      </c>
      <c r="C24" s="5">
        <v>800</v>
      </c>
      <c r="D24" s="7">
        <v>3786</v>
      </c>
      <c r="E24" s="9">
        <v>10000</v>
      </c>
      <c r="F24" s="15">
        <v>5000</v>
      </c>
      <c r="G24" s="2"/>
    </row>
    <row r="25" spans="1:10" x14ac:dyDescent="0.3">
      <c r="A25" s="2">
        <v>3900</v>
      </c>
      <c r="B25" s="2" t="s">
        <v>61</v>
      </c>
      <c r="C25" s="5">
        <v>5378</v>
      </c>
      <c r="D25" s="7">
        <v>0</v>
      </c>
      <c r="E25" s="9"/>
      <c r="F25" s="15">
        <v>5000</v>
      </c>
      <c r="G25" s="2"/>
    </row>
    <row r="26" spans="1:10" x14ac:dyDescent="0.3">
      <c r="B26" s="1" t="s">
        <v>63</v>
      </c>
      <c r="C26" s="6">
        <f>SUM(C3:C25)</f>
        <v>514222.84000000008</v>
      </c>
      <c r="D26" s="8">
        <f>SUM(D3:D25)</f>
        <v>560955.89999999991</v>
      </c>
      <c r="E26" s="10">
        <v>646600</v>
      </c>
      <c r="F26" s="14">
        <f>SUM(F3:F25)</f>
        <v>712500</v>
      </c>
      <c r="G26" s="1"/>
    </row>
    <row r="27" spans="1:10" x14ac:dyDescent="0.3">
      <c r="C27" s="5"/>
      <c r="D27" s="7"/>
      <c r="E27" s="9"/>
      <c r="F27" s="13"/>
    </row>
    <row r="28" spans="1:10" x14ac:dyDescent="0.3">
      <c r="B28" s="1" t="s">
        <v>59</v>
      </c>
      <c r="C28" s="6"/>
      <c r="D28" s="8"/>
      <c r="E28" s="9"/>
      <c r="F28" s="13"/>
    </row>
    <row r="29" spans="1:10" x14ac:dyDescent="0.3">
      <c r="A29">
        <v>4000</v>
      </c>
      <c r="B29" t="s">
        <v>23</v>
      </c>
      <c r="C29" s="5">
        <v>74741</v>
      </c>
      <c r="D29" s="7">
        <v>28024.5</v>
      </c>
      <c r="E29" s="9">
        <v>50000</v>
      </c>
      <c r="F29" s="15">
        <v>60000</v>
      </c>
      <c r="G29" s="2"/>
    </row>
    <row r="30" spans="1:10" x14ac:dyDescent="0.3">
      <c r="A30">
        <v>4300</v>
      </c>
      <c r="B30" t="s">
        <v>24</v>
      </c>
      <c r="C30" s="5">
        <v>13089.07</v>
      </c>
      <c r="D30" s="7">
        <v>12798.02</v>
      </c>
      <c r="E30" s="9">
        <v>40000</v>
      </c>
      <c r="F30" s="15">
        <v>15000</v>
      </c>
      <c r="G30" s="2"/>
    </row>
    <row r="31" spans="1:10" x14ac:dyDescent="0.3">
      <c r="A31">
        <v>4310</v>
      </c>
      <c r="B31" t="s">
        <v>25</v>
      </c>
      <c r="C31" s="5">
        <v>0</v>
      </c>
      <c r="D31" s="7">
        <v>20056.560000000001</v>
      </c>
      <c r="E31" s="9"/>
      <c r="F31" s="15">
        <v>0</v>
      </c>
      <c r="G31" s="2"/>
    </row>
    <row r="32" spans="1:10" x14ac:dyDescent="0.3">
      <c r="A32" s="2">
        <v>4311</v>
      </c>
      <c r="B32" s="2" t="s">
        <v>26</v>
      </c>
      <c r="C32" s="5"/>
      <c r="D32" s="7"/>
      <c r="E32" s="11"/>
      <c r="F32" s="15">
        <v>15000</v>
      </c>
      <c r="G32" s="2"/>
      <c r="J32" t="s">
        <v>94</v>
      </c>
    </row>
    <row r="33" spans="1:7" x14ac:dyDescent="0.3">
      <c r="A33" s="2">
        <v>4312</v>
      </c>
      <c r="B33" s="2" t="s">
        <v>27</v>
      </c>
      <c r="C33" s="5"/>
      <c r="D33" s="7"/>
      <c r="E33" s="11"/>
      <c r="F33" s="15">
        <v>15000</v>
      </c>
      <c r="G33" s="2"/>
    </row>
    <row r="34" spans="1:7" x14ac:dyDescent="0.3">
      <c r="A34">
        <v>4320</v>
      </c>
      <c r="B34" t="s">
        <v>28</v>
      </c>
      <c r="C34" s="5">
        <v>4080</v>
      </c>
      <c r="D34" s="7">
        <v>4080</v>
      </c>
      <c r="E34" s="9">
        <v>5000</v>
      </c>
      <c r="F34" s="15">
        <v>5000</v>
      </c>
      <c r="G34" s="2"/>
    </row>
    <row r="35" spans="1:7" x14ac:dyDescent="0.3">
      <c r="A35" s="2">
        <v>4330</v>
      </c>
      <c r="B35" s="2" t="s">
        <v>29</v>
      </c>
      <c r="C35" s="5"/>
      <c r="D35" s="7"/>
      <c r="E35" s="11"/>
      <c r="F35" s="15">
        <v>10000</v>
      </c>
      <c r="G35" s="2"/>
    </row>
    <row r="36" spans="1:7" x14ac:dyDescent="0.3">
      <c r="A36" s="2">
        <v>4500</v>
      </c>
      <c r="B36" s="2" t="s">
        <v>62</v>
      </c>
      <c r="C36" s="5">
        <v>0</v>
      </c>
      <c r="D36" s="7">
        <v>504.01</v>
      </c>
      <c r="E36" s="11"/>
      <c r="F36" s="15">
        <v>0</v>
      </c>
      <c r="G36" s="2"/>
    </row>
    <row r="37" spans="1:7" x14ac:dyDescent="0.3">
      <c r="B37" s="1" t="s">
        <v>30</v>
      </c>
      <c r="C37" s="6">
        <f>SUM(C29:C36)</f>
        <v>91910.07</v>
      </c>
      <c r="D37" s="8">
        <f>SUM(D29:D36)</f>
        <v>65463.090000000004</v>
      </c>
      <c r="E37" s="10">
        <v>95000</v>
      </c>
      <c r="F37" s="14">
        <f>SUM(F29:F36)</f>
        <v>120000</v>
      </c>
      <c r="G37" s="1"/>
    </row>
    <row r="38" spans="1:7" x14ac:dyDescent="0.3">
      <c r="B38" s="1"/>
      <c r="C38" s="6"/>
      <c r="D38" s="8"/>
      <c r="E38" s="10"/>
      <c r="F38" s="14"/>
      <c r="G38" s="1"/>
    </row>
    <row r="39" spans="1:7" x14ac:dyDescent="0.3">
      <c r="A39">
        <v>5990</v>
      </c>
      <c r="B39" s="3" t="s">
        <v>64</v>
      </c>
      <c r="C39" s="5">
        <v>0</v>
      </c>
      <c r="D39" s="7">
        <v>1768.01</v>
      </c>
      <c r="E39" s="12"/>
      <c r="F39" s="16">
        <v>0</v>
      </c>
      <c r="G39" s="3"/>
    </row>
    <row r="40" spans="1:7" x14ac:dyDescent="0.3">
      <c r="B40" s="1" t="s">
        <v>65</v>
      </c>
      <c r="C40" s="6"/>
      <c r="D40" s="8">
        <f>SUM(D39)</f>
        <v>1768.01</v>
      </c>
      <c r="E40" s="12"/>
      <c r="F40" s="14">
        <f>SUM(F39)</f>
        <v>0</v>
      </c>
      <c r="G40" s="1"/>
    </row>
    <row r="41" spans="1:7" x14ac:dyDescent="0.3">
      <c r="B41" s="3"/>
      <c r="C41" s="5"/>
      <c r="D41" s="7"/>
      <c r="E41" s="12"/>
      <c r="F41" s="16"/>
      <c r="G41" s="3"/>
    </row>
    <row r="42" spans="1:7" x14ac:dyDescent="0.3">
      <c r="B42" s="1" t="s">
        <v>66</v>
      </c>
      <c r="C42" s="6">
        <v>0</v>
      </c>
      <c r="D42" s="8">
        <f>SUM(D40:D41)</f>
        <v>1768.01</v>
      </c>
      <c r="E42" s="12"/>
      <c r="F42" s="14">
        <f>SUM(F40:F41)</f>
        <v>0</v>
      </c>
      <c r="G42" s="1"/>
    </row>
    <row r="43" spans="1:7" x14ac:dyDescent="0.3">
      <c r="B43" s="1"/>
      <c r="C43" s="6"/>
      <c r="D43" s="8"/>
      <c r="E43" s="12"/>
      <c r="F43" s="16"/>
      <c r="G43" s="3"/>
    </row>
    <row r="44" spans="1:7" x14ac:dyDescent="0.3">
      <c r="A44">
        <v>6000</v>
      </c>
      <c r="B44" t="s">
        <v>31</v>
      </c>
      <c r="C44" s="5">
        <v>159707</v>
      </c>
      <c r="D44" s="7">
        <v>167756.01999999999</v>
      </c>
      <c r="E44" s="9">
        <v>159707</v>
      </c>
      <c r="F44" s="15">
        <v>217553</v>
      </c>
      <c r="G44" s="2"/>
    </row>
    <row r="45" spans="1:7" x14ac:dyDescent="0.3">
      <c r="B45" s="1" t="s">
        <v>67</v>
      </c>
      <c r="C45" s="6">
        <f>SUM(C44)</f>
        <v>159707</v>
      </c>
      <c r="D45" s="8">
        <f>SUM(D44)</f>
        <v>167756.01999999999</v>
      </c>
      <c r="E45" s="10">
        <f>SUM(E44)</f>
        <v>159707</v>
      </c>
      <c r="F45" s="17">
        <f>SUM(F44)</f>
        <v>217553</v>
      </c>
      <c r="G45" s="4"/>
    </row>
    <row r="46" spans="1:7" x14ac:dyDescent="0.3">
      <c r="B46" s="1"/>
      <c r="C46" s="6"/>
      <c r="D46" s="8"/>
      <c r="E46" s="9"/>
      <c r="F46" s="15"/>
      <c r="G46" s="2"/>
    </row>
    <row r="47" spans="1:7" x14ac:dyDescent="0.3">
      <c r="A47">
        <v>6300</v>
      </c>
      <c r="B47" t="s">
        <v>32</v>
      </c>
      <c r="C47" s="5">
        <v>22780</v>
      </c>
      <c r="D47" s="7">
        <v>16645</v>
      </c>
      <c r="E47" s="9">
        <v>12780</v>
      </c>
      <c r="F47" s="15">
        <v>15081</v>
      </c>
      <c r="G47" s="2"/>
    </row>
    <row r="48" spans="1:7" x14ac:dyDescent="0.3">
      <c r="A48">
        <v>6310</v>
      </c>
      <c r="B48" t="s">
        <v>33</v>
      </c>
      <c r="C48" s="5">
        <v>0</v>
      </c>
      <c r="D48" s="7">
        <v>10862.75</v>
      </c>
      <c r="E48" s="9">
        <v>11000</v>
      </c>
      <c r="F48" s="15">
        <v>6000</v>
      </c>
      <c r="G48" s="2"/>
    </row>
    <row r="49" spans="1:7" x14ac:dyDescent="0.3">
      <c r="A49">
        <v>6320</v>
      </c>
      <c r="B49" t="s">
        <v>68</v>
      </c>
      <c r="C49" s="5">
        <v>10336.780000000001</v>
      </c>
      <c r="D49" s="7"/>
      <c r="E49" s="9"/>
      <c r="F49" s="15">
        <v>5000</v>
      </c>
      <c r="G49" s="2"/>
    </row>
    <row r="50" spans="1:7" x14ac:dyDescent="0.3">
      <c r="A50">
        <v>6340</v>
      </c>
      <c r="B50" t="s">
        <v>34</v>
      </c>
      <c r="C50" s="5">
        <v>36760.76</v>
      </c>
      <c r="D50" s="7">
        <v>44685.1</v>
      </c>
      <c r="E50" s="9">
        <v>50000</v>
      </c>
      <c r="F50" s="15">
        <v>50000</v>
      </c>
      <c r="G50" s="2"/>
    </row>
    <row r="51" spans="1:7" x14ac:dyDescent="0.3">
      <c r="A51">
        <v>6390</v>
      </c>
      <c r="B51" t="s">
        <v>85</v>
      </c>
      <c r="C51" s="5">
        <v>0</v>
      </c>
      <c r="D51" s="7">
        <v>5000</v>
      </c>
      <c r="E51" s="9"/>
      <c r="F51" s="15">
        <v>5000</v>
      </c>
      <c r="G51" s="2"/>
    </row>
    <row r="52" spans="1:7" x14ac:dyDescent="0.3">
      <c r="B52" s="1" t="s">
        <v>69</v>
      </c>
      <c r="C52" s="6">
        <f>SUM(C47:C51)</f>
        <v>69877.540000000008</v>
      </c>
      <c r="D52" s="8">
        <f>SUM(D47:D51)</f>
        <v>77192.850000000006</v>
      </c>
      <c r="E52" s="10">
        <f>SUM(E47:E51)</f>
        <v>73780</v>
      </c>
      <c r="F52" s="17">
        <f>SUM(F47:F51)</f>
        <v>81081</v>
      </c>
      <c r="G52" s="4"/>
    </row>
    <row r="53" spans="1:7" x14ac:dyDescent="0.3">
      <c r="B53" s="1"/>
      <c r="C53" s="6"/>
      <c r="D53" s="8"/>
      <c r="E53" s="9"/>
      <c r="F53" s="15"/>
      <c r="G53" s="2"/>
    </row>
    <row r="54" spans="1:7" x14ac:dyDescent="0.3">
      <c r="A54">
        <v>6490</v>
      </c>
      <c r="B54" t="s">
        <v>35</v>
      </c>
      <c r="C54" s="5">
        <v>2000</v>
      </c>
      <c r="D54" s="7">
        <v>14015</v>
      </c>
      <c r="E54" s="9">
        <v>0</v>
      </c>
      <c r="F54" s="15">
        <v>13000</v>
      </c>
      <c r="G54" s="2"/>
    </row>
    <row r="55" spans="1:7" x14ac:dyDescent="0.3">
      <c r="B55" s="1" t="s">
        <v>86</v>
      </c>
      <c r="C55" s="6">
        <f>SUM(C54)</f>
        <v>2000</v>
      </c>
      <c r="D55" s="8">
        <f>SUM(D54)</f>
        <v>14015</v>
      </c>
      <c r="E55" s="10">
        <f>SUM(E54)</f>
        <v>0</v>
      </c>
      <c r="F55" s="17">
        <f>SUM(F54)</f>
        <v>13000</v>
      </c>
      <c r="G55" s="4"/>
    </row>
    <row r="56" spans="1:7" x14ac:dyDescent="0.3">
      <c r="B56" s="1"/>
      <c r="C56" s="6"/>
      <c r="D56" s="8"/>
      <c r="E56" s="9"/>
      <c r="F56" s="15"/>
      <c r="G56" s="2"/>
    </row>
    <row r="57" spans="1:7" x14ac:dyDescent="0.3">
      <c r="A57">
        <v>6500</v>
      </c>
      <c r="B57" t="s">
        <v>36</v>
      </c>
      <c r="C57" s="5">
        <v>35931</v>
      </c>
      <c r="D57" s="7">
        <v>54869.39</v>
      </c>
      <c r="E57" s="9">
        <v>5000</v>
      </c>
      <c r="F57" s="15">
        <v>10000</v>
      </c>
      <c r="G57" s="2"/>
    </row>
    <row r="58" spans="1:7" x14ac:dyDescent="0.3">
      <c r="A58">
        <v>6510</v>
      </c>
      <c r="B58" t="s">
        <v>70</v>
      </c>
      <c r="C58" s="5">
        <v>0</v>
      </c>
      <c r="D58" s="7">
        <v>-59</v>
      </c>
      <c r="E58" s="9"/>
      <c r="F58" s="15">
        <v>5000</v>
      </c>
      <c r="G58" s="2"/>
    </row>
    <row r="59" spans="1:7" x14ac:dyDescent="0.3">
      <c r="A59">
        <v>6520</v>
      </c>
      <c r="B59" t="s">
        <v>37</v>
      </c>
      <c r="C59" s="5"/>
      <c r="D59" s="7"/>
      <c r="E59" s="9"/>
      <c r="F59" s="15">
        <v>0</v>
      </c>
      <c r="G59" s="2"/>
    </row>
    <row r="60" spans="1:7" x14ac:dyDescent="0.3">
      <c r="A60">
        <v>6530</v>
      </c>
      <c r="B60" t="s">
        <v>105</v>
      </c>
      <c r="C60" s="5"/>
      <c r="D60" s="7">
        <v>3800</v>
      </c>
      <c r="E60" s="9"/>
      <c r="F60" s="15">
        <v>10000</v>
      </c>
      <c r="G60" s="2"/>
    </row>
    <row r="61" spans="1:7" x14ac:dyDescent="0.3">
      <c r="A61">
        <v>6540</v>
      </c>
      <c r="B61" t="s">
        <v>38</v>
      </c>
      <c r="C61" s="5">
        <v>0</v>
      </c>
      <c r="D61" s="7">
        <v>299</v>
      </c>
      <c r="E61" s="9"/>
      <c r="F61" s="15">
        <v>17000</v>
      </c>
      <c r="G61" s="2"/>
    </row>
    <row r="62" spans="1:7" x14ac:dyDescent="0.3">
      <c r="A62">
        <v>6560</v>
      </c>
      <c r="B62" t="s">
        <v>39</v>
      </c>
      <c r="C62" s="5"/>
      <c r="D62" s="7"/>
      <c r="E62" s="9"/>
      <c r="F62" s="15">
        <v>5000</v>
      </c>
      <c r="G62" s="2"/>
    </row>
    <row r="63" spans="1:7" x14ac:dyDescent="0.3">
      <c r="B63" s="1" t="s">
        <v>71</v>
      </c>
      <c r="C63" s="6">
        <f>SUM(C57:C62)</f>
        <v>35931</v>
      </c>
      <c r="D63" s="8">
        <f>SUM(D57:D62)</f>
        <v>58909.39</v>
      </c>
      <c r="E63" s="10">
        <f>SUM(E57:E62)</f>
        <v>5000</v>
      </c>
      <c r="F63" s="17">
        <f>SUM(F57:F62)</f>
        <v>47000</v>
      </c>
      <c r="G63" s="4"/>
    </row>
    <row r="64" spans="1:7" x14ac:dyDescent="0.3">
      <c r="B64" s="1"/>
      <c r="C64" s="6"/>
      <c r="D64" s="8"/>
      <c r="E64" s="9"/>
      <c r="F64" s="15"/>
      <c r="G64" s="2"/>
    </row>
    <row r="65" spans="1:7" x14ac:dyDescent="0.3">
      <c r="A65">
        <v>6570</v>
      </c>
      <c r="B65" t="s">
        <v>40</v>
      </c>
      <c r="C65" s="5"/>
      <c r="D65" s="7"/>
      <c r="E65" s="9"/>
      <c r="F65" s="15">
        <v>8000</v>
      </c>
      <c r="G65" s="2"/>
    </row>
    <row r="66" spans="1:7" x14ac:dyDescent="0.3">
      <c r="A66">
        <v>6600</v>
      </c>
      <c r="B66" t="s">
        <v>41</v>
      </c>
      <c r="C66" s="5">
        <v>14909.7</v>
      </c>
      <c r="D66" s="7">
        <v>0</v>
      </c>
      <c r="E66" s="9">
        <v>225000</v>
      </c>
      <c r="F66" s="15">
        <v>10000</v>
      </c>
      <c r="G66" s="2"/>
    </row>
    <row r="67" spans="1:7" x14ac:dyDescent="0.3">
      <c r="A67">
        <v>6610</v>
      </c>
      <c r="B67" t="s">
        <v>42</v>
      </c>
      <c r="C67" s="5">
        <v>43351.199999999997</v>
      </c>
      <c r="D67" s="7">
        <v>23793</v>
      </c>
      <c r="E67" s="9">
        <v>10000</v>
      </c>
      <c r="F67" s="15">
        <v>35000</v>
      </c>
      <c r="G67" s="2"/>
    </row>
    <row r="68" spans="1:7" x14ac:dyDescent="0.3">
      <c r="A68">
        <v>6620</v>
      </c>
      <c r="B68" t="s">
        <v>43</v>
      </c>
      <c r="C68" s="5"/>
      <c r="D68" s="7"/>
      <c r="E68" s="9"/>
      <c r="F68" s="15">
        <v>10000</v>
      </c>
      <c r="G68" s="2"/>
    </row>
    <row r="69" spans="1:7" x14ac:dyDescent="0.3">
      <c r="A69">
        <v>6630</v>
      </c>
      <c r="B69" t="s">
        <v>44</v>
      </c>
      <c r="C69" s="5"/>
      <c r="D69" s="7"/>
      <c r="E69" s="9"/>
      <c r="F69" s="15">
        <v>40000</v>
      </c>
      <c r="G69" s="2"/>
    </row>
    <row r="70" spans="1:7" x14ac:dyDescent="0.3">
      <c r="A70">
        <v>6640</v>
      </c>
      <c r="B70" t="s">
        <v>90</v>
      </c>
      <c r="C70" s="5"/>
      <c r="D70" s="7"/>
      <c r="E70" s="9"/>
      <c r="F70" s="15">
        <v>8000</v>
      </c>
      <c r="G70" s="2"/>
    </row>
    <row r="71" spans="1:7" x14ac:dyDescent="0.3">
      <c r="A71">
        <v>6690</v>
      </c>
      <c r="B71" t="s">
        <v>45</v>
      </c>
      <c r="C71" s="5"/>
      <c r="D71" s="7"/>
      <c r="E71" s="9">
        <v>0</v>
      </c>
      <c r="F71" s="15">
        <v>3000</v>
      </c>
      <c r="G71" s="2"/>
    </row>
    <row r="72" spans="1:7" x14ac:dyDescent="0.3">
      <c r="B72" s="1" t="s">
        <v>72</v>
      </c>
      <c r="C72" s="6">
        <f>SUM(C65:C71)</f>
        <v>58260.899999999994</v>
      </c>
      <c r="D72" s="8">
        <f>SUM(D66:D71)</f>
        <v>23793</v>
      </c>
      <c r="E72" s="10">
        <f>SUM(E66:E71)</f>
        <v>235000</v>
      </c>
      <c r="F72" s="17">
        <f>SUM(F65:F71)</f>
        <v>114000</v>
      </c>
      <c r="G72" s="4"/>
    </row>
    <row r="73" spans="1:7" x14ac:dyDescent="0.3">
      <c r="C73" s="5"/>
      <c r="D73" s="7"/>
      <c r="E73" s="9"/>
      <c r="F73" s="15"/>
      <c r="G73" s="2"/>
    </row>
    <row r="74" spans="1:7" x14ac:dyDescent="0.3">
      <c r="A74">
        <v>6705</v>
      </c>
      <c r="B74" t="s">
        <v>60</v>
      </c>
      <c r="C74" s="5">
        <v>26141</v>
      </c>
      <c r="D74" s="7">
        <v>35369</v>
      </c>
      <c r="E74" s="9">
        <v>28000</v>
      </c>
      <c r="F74" s="15">
        <v>45000</v>
      </c>
      <c r="G74" s="2"/>
    </row>
    <row r="75" spans="1:7" x14ac:dyDescent="0.3">
      <c r="B75" s="1" t="s">
        <v>73</v>
      </c>
      <c r="C75" s="6">
        <f>SUM(C74)</f>
        <v>26141</v>
      </c>
      <c r="D75" s="8">
        <f>SUM(D74)</f>
        <v>35369</v>
      </c>
      <c r="E75" s="10">
        <f>SUM(E74)</f>
        <v>28000</v>
      </c>
      <c r="F75" s="17">
        <f>SUM(F74)</f>
        <v>45000</v>
      </c>
      <c r="G75" s="4"/>
    </row>
    <row r="76" spans="1:7" x14ac:dyDescent="0.3">
      <c r="B76" s="1"/>
      <c r="C76" s="6"/>
      <c r="D76" s="8"/>
      <c r="E76" s="9"/>
      <c r="F76" s="15"/>
      <c r="G76" s="2"/>
    </row>
    <row r="77" spans="1:7" x14ac:dyDescent="0.3">
      <c r="A77">
        <v>6800</v>
      </c>
      <c r="B77" t="s">
        <v>46</v>
      </c>
      <c r="C77" s="5">
        <v>2679</v>
      </c>
      <c r="D77" s="7">
        <v>1255.8399999999999</v>
      </c>
      <c r="E77" s="9">
        <v>2500</v>
      </c>
      <c r="F77" s="15">
        <v>2000</v>
      </c>
      <c r="G77" s="2"/>
    </row>
    <row r="78" spans="1:7" x14ac:dyDescent="0.3">
      <c r="A78">
        <v>6840</v>
      </c>
      <c r="B78" t="s">
        <v>47</v>
      </c>
      <c r="C78" s="5">
        <v>17840</v>
      </c>
      <c r="D78" s="7">
        <v>32023.23</v>
      </c>
      <c r="E78" s="9">
        <v>25000</v>
      </c>
      <c r="F78" s="15">
        <v>15000</v>
      </c>
      <c r="G78" s="2"/>
    </row>
    <row r="79" spans="1:7" x14ac:dyDescent="0.3">
      <c r="B79" s="1" t="s">
        <v>74</v>
      </c>
      <c r="C79" s="6">
        <f>SUM(C77:C78)</f>
        <v>20519</v>
      </c>
      <c r="D79" s="8">
        <f>SUM(D77:D78)</f>
        <v>33279.07</v>
      </c>
      <c r="E79" s="10">
        <f>SUM(E77:E78)</f>
        <v>27500</v>
      </c>
      <c r="F79" s="17">
        <f>SUM(F77:F78)</f>
        <v>17000</v>
      </c>
      <c r="G79" s="4"/>
    </row>
    <row r="80" spans="1:7" x14ac:dyDescent="0.3">
      <c r="B80" s="1"/>
      <c r="C80" s="6"/>
      <c r="D80" s="8"/>
      <c r="E80" s="9"/>
      <c r="F80" s="15"/>
      <c r="G80" s="2"/>
    </row>
    <row r="81" spans="1:7" x14ac:dyDescent="0.3">
      <c r="A81">
        <v>7000</v>
      </c>
      <c r="B81" t="s">
        <v>48</v>
      </c>
      <c r="C81" s="5">
        <v>5075.59</v>
      </c>
      <c r="D81" s="7">
        <v>8166.76</v>
      </c>
      <c r="E81" s="9">
        <v>10000</v>
      </c>
      <c r="F81" s="15">
        <v>20000</v>
      </c>
      <c r="G81" s="2"/>
    </row>
    <row r="82" spans="1:7" x14ac:dyDescent="0.3">
      <c r="A82" s="2">
        <v>7010</v>
      </c>
      <c r="B82" s="2" t="s">
        <v>49</v>
      </c>
      <c r="C82" s="5"/>
      <c r="D82" s="7"/>
      <c r="E82" s="11"/>
      <c r="F82" s="15">
        <v>3000</v>
      </c>
      <c r="G82" s="2"/>
    </row>
    <row r="83" spans="1:7" x14ac:dyDescent="0.3">
      <c r="A83">
        <v>7020</v>
      </c>
      <c r="B83" t="s">
        <v>50</v>
      </c>
      <c r="C83" s="5">
        <v>127</v>
      </c>
      <c r="D83" s="7">
        <v>25204.65</v>
      </c>
      <c r="E83" s="9">
        <v>15000</v>
      </c>
      <c r="F83" s="15">
        <v>45000</v>
      </c>
      <c r="G83" s="2"/>
    </row>
    <row r="84" spans="1:7" x14ac:dyDescent="0.3">
      <c r="B84" s="1" t="s">
        <v>75</v>
      </c>
      <c r="C84" s="6">
        <f>SUM(C81:C83)</f>
        <v>5202.59</v>
      </c>
      <c r="D84" s="8">
        <f>SUM(D81:D83)</f>
        <v>33371.410000000003</v>
      </c>
      <c r="E84" s="10">
        <f>SUM(E81:E83)</f>
        <v>25000</v>
      </c>
      <c r="F84" s="17">
        <f>SUM(F81:F83)</f>
        <v>68000</v>
      </c>
      <c r="G84" s="4"/>
    </row>
    <row r="85" spans="1:7" x14ac:dyDescent="0.3">
      <c r="C85" s="5"/>
      <c r="D85" s="7"/>
      <c r="E85" s="9"/>
      <c r="F85" s="15"/>
      <c r="G85" s="2"/>
    </row>
    <row r="86" spans="1:7" x14ac:dyDescent="0.3">
      <c r="A86">
        <v>7100</v>
      </c>
      <c r="B86" t="s">
        <v>51</v>
      </c>
      <c r="C86" s="5">
        <v>1000</v>
      </c>
      <c r="D86" s="7">
        <v>78467.490000000005</v>
      </c>
      <c r="E86" s="9">
        <v>30000</v>
      </c>
      <c r="F86" s="15">
        <v>90000</v>
      </c>
      <c r="G86" s="2"/>
    </row>
    <row r="87" spans="1:7" x14ac:dyDescent="0.3">
      <c r="B87" s="1" t="s">
        <v>76</v>
      </c>
      <c r="C87" s="6">
        <f>SUM(C86)</f>
        <v>1000</v>
      </c>
      <c r="D87" s="8">
        <f>SUM(D86)</f>
        <v>78467.490000000005</v>
      </c>
      <c r="E87" s="10">
        <f>SUM(E86)</f>
        <v>30000</v>
      </c>
      <c r="F87" s="17">
        <f>SUM(F86)</f>
        <v>90000</v>
      </c>
      <c r="G87" s="4"/>
    </row>
    <row r="88" spans="1:7" x14ac:dyDescent="0.3">
      <c r="B88" s="1"/>
      <c r="C88" s="6"/>
      <c r="D88" s="8"/>
      <c r="E88" s="9"/>
      <c r="F88" s="15"/>
      <c r="G88" s="2"/>
    </row>
    <row r="89" spans="1:7" x14ac:dyDescent="0.3">
      <c r="A89">
        <v>7400</v>
      </c>
      <c r="B89" t="s">
        <v>52</v>
      </c>
      <c r="C89" s="5">
        <v>2000</v>
      </c>
      <c r="D89" s="7">
        <v>4550</v>
      </c>
      <c r="E89" s="9">
        <v>2000</v>
      </c>
      <c r="F89" s="15">
        <v>10000</v>
      </c>
      <c r="G89" s="2"/>
    </row>
    <row r="90" spans="1:7" x14ac:dyDescent="0.3">
      <c r="A90">
        <v>7410</v>
      </c>
      <c r="B90" t="s">
        <v>53</v>
      </c>
      <c r="C90" s="5">
        <v>3330</v>
      </c>
      <c r="D90" s="7">
        <v>6890.6</v>
      </c>
      <c r="E90" s="9">
        <v>10000</v>
      </c>
      <c r="F90" s="15">
        <v>6000</v>
      </c>
      <c r="G90" s="2"/>
    </row>
    <row r="91" spans="1:7" x14ac:dyDescent="0.3">
      <c r="A91">
        <v>7440</v>
      </c>
      <c r="B91" t="s">
        <v>54</v>
      </c>
      <c r="C91" s="5">
        <v>22060</v>
      </c>
      <c r="D91" s="7">
        <v>33241.699999999997</v>
      </c>
      <c r="E91" s="9">
        <v>25000</v>
      </c>
      <c r="F91" s="15">
        <v>35000</v>
      </c>
      <c r="G91" s="2"/>
    </row>
    <row r="92" spans="1:7" x14ac:dyDescent="0.3">
      <c r="A92">
        <v>7450</v>
      </c>
      <c r="B92" t="s">
        <v>78</v>
      </c>
      <c r="C92" s="5">
        <v>0</v>
      </c>
      <c r="D92" s="7">
        <v>1632.9</v>
      </c>
      <c r="E92" s="9"/>
      <c r="F92" s="15">
        <v>8000</v>
      </c>
      <c r="G92" s="2"/>
    </row>
    <row r="93" spans="1:7" x14ac:dyDescent="0.3">
      <c r="B93" s="1" t="s">
        <v>77</v>
      </c>
      <c r="C93" s="6">
        <f>SUM(C89:C92)</f>
        <v>27390</v>
      </c>
      <c r="D93" s="8">
        <f>SUM(D89:D92)</f>
        <v>46315.199999999997</v>
      </c>
      <c r="E93" s="10">
        <f>SUM(E89:E92)</f>
        <v>37000</v>
      </c>
      <c r="F93" s="17">
        <f>SUM(F89:F92)</f>
        <v>59000</v>
      </c>
      <c r="G93" s="4"/>
    </row>
    <row r="94" spans="1:7" x14ac:dyDescent="0.3">
      <c r="C94" s="5"/>
      <c r="D94" s="7"/>
      <c r="E94" s="9"/>
      <c r="F94" s="15"/>
      <c r="G94" s="2"/>
    </row>
    <row r="95" spans="1:7" x14ac:dyDescent="0.3">
      <c r="A95">
        <v>7500</v>
      </c>
      <c r="B95" t="s">
        <v>55</v>
      </c>
      <c r="C95" s="5">
        <v>390.01</v>
      </c>
      <c r="D95" s="7">
        <v>32153.99</v>
      </c>
      <c r="E95" s="9">
        <v>15000</v>
      </c>
      <c r="F95" s="15">
        <v>40000</v>
      </c>
      <c r="G95" s="2"/>
    </row>
    <row r="96" spans="1:7" x14ac:dyDescent="0.3">
      <c r="B96" s="1" t="s">
        <v>79</v>
      </c>
      <c r="C96" s="6">
        <f>SUM(C95)</f>
        <v>390.01</v>
      </c>
      <c r="D96" s="8">
        <f>SUM(D95)</f>
        <v>32153.99</v>
      </c>
      <c r="E96" s="10">
        <f>SUM(E95)</f>
        <v>15000</v>
      </c>
      <c r="F96" s="17">
        <f>SUM(F95)</f>
        <v>40000</v>
      </c>
      <c r="G96" s="4"/>
    </row>
    <row r="97" spans="1:7" x14ac:dyDescent="0.3">
      <c r="B97" s="1"/>
      <c r="C97" s="6"/>
      <c r="D97" s="8"/>
      <c r="E97" s="9"/>
      <c r="F97" s="15"/>
      <c r="G97" s="2"/>
    </row>
    <row r="98" spans="1:7" x14ac:dyDescent="0.3">
      <c r="A98">
        <v>7770</v>
      </c>
      <c r="B98" t="s">
        <v>56</v>
      </c>
      <c r="C98" s="5">
        <v>2272.59</v>
      </c>
      <c r="D98" s="7">
        <v>728.06</v>
      </c>
      <c r="E98" s="9">
        <v>0</v>
      </c>
      <c r="F98" s="15">
        <v>2000</v>
      </c>
      <c r="G98" s="2"/>
    </row>
    <row r="99" spans="1:7" x14ac:dyDescent="0.3">
      <c r="A99">
        <v>7771</v>
      </c>
      <c r="B99" t="s">
        <v>80</v>
      </c>
      <c r="C99" s="5">
        <v>-0.76</v>
      </c>
      <c r="D99" s="7">
        <v>0.56000000000000005</v>
      </c>
      <c r="E99" s="9"/>
      <c r="F99" s="15">
        <v>0</v>
      </c>
      <c r="G99" s="2"/>
    </row>
    <row r="100" spans="1:7" x14ac:dyDescent="0.3">
      <c r="A100">
        <v>7775</v>
      </c>
      <c r="B100" t="s">
        <v>57</v>
      </c>
      <c r="C100" s="5">
        <v>0</v>
      </c>
      <c r="D100" s="7">
        <v>1537.89</v>
      </c>
      <c r="E100" s="9"/>
      <c r="F100" s="15">
        <v>3000</v>
      </c>
      <c r="G100" s="2"/>
    </row>
    <row r="101" spans="1:7" x14ac:dyDescent="0.3">
      <c r="A101">
        <v>7780</v>
      </c>
      <c r="B101" t="s">
        <v>81</v>
      </c>
      <c r="C101" s="5">
        <v>0</v>
      </c>
      <c r="D101" s="7">
        <v>1432</v>
      </c>
      <c r="E101" s="9">
        <v>0</v>
      </c>
      <c r="F101" s="15">
        <v>8000</v>
      </c>
      <c r="G101" s="2"/>
    </row>
    <row r="102" spans="1:7" x14ac:dyDescent="0.3">
      <c r="A102">
        <v>7790</v>
      </c>
      <c r="B102" t="s">
        <v>58</v>
      </c>
      <c r="C102" s="5">
        <v>3941.5</v>
      </c>
      <c r="D102" s="7">
        <v>1428.21</v>
      </c>
      <c r="E102" s="9">
        <v>4000</v>
      </c>
      <c r="F102" s="15">
        <v>2000</v>
      </c>
      <c r="G102" s="2"/>
    </row>
    <row r="103" spans="1:7" x14ac:dyDescent="0.3">
      <c r="B103" s="1" t="s">
        <v>82</v>
      </c>
      <c r="C103" s="6">
        <f>SUM(C98:C102)</f>
        <v>6213.33</v>
      </c>
      <c r="D103" s="8">
        <f>SUM(D98:D102)</f>
        <v>5126.72</v>
      </c>
      <c r="E103" s="10">
        <f>SUM(E98:E102)</f>
        <v>4000</v>
      </c>
      <c r="F103" s="17">
        <f>SUM(F98:F102)</f>
        <v>15000</v>
      </c>
      <c r="G103" s="4"/>
    </row>
    <row r="104" spans="1:7" x14ac:dyDescent="0.3">
      <c r="B104" s="1"/>
      <c r="C104" s="6"/>
      <c r="D104" s="8"/>
      <c r="E104" s="9"/>
      <c r="F104" s="15"/>
      <c r="G104" s="2"/>
    </row>
    <row r="105" spans="1:7" x14ac:dyDescent="0.3">
      <c r="B105" s="1" t="s">
        <v>83</v>
      </c>
      <c r="C105" s="6">
        <f>SUM(C37+C40+C45+C52+C55+C63+C75+C79+C84+C87+C93+C96+C103)</f>
        <v>446281.54000000004</v>
      </c>
      <c r="D105" s="8">
        <f>SUM(D37+D40+D45+D52+D55+D63+D72+D75+D79+D84+D87+D93+D96+D103)</f>
        <v>672980.23999999987</v>
      </c>
      <c r="E105" s="10">
        <f>SUM(E37+E40+E45+E52+E55+E63+E75+E79+E84+E87+E93+E96+E103)</f>
        <v>499987</v>
      </c>
      <c r="F105" s="14">
        <f>SUM(F37+F40+F42+F45+F52+F55+F63+F72+F75+F79+F84+F87+F93+F96+F103)</f>
        <v>926634</v>
      </c>
      <c r="G105" s="1"/>
    </row>
    <row r="106" spans="1:7" x14ac:dyDescent="0.3">
      <c r="C106" s="5"/>
      <c r="D106" s="7"/>
      <c r="E106" s="9"/>
      <c r="F106" s="13"/>
    </row>
    <row r="107" spans="1:7" x14ac:dyDescent="0.3">
      <c r="B107" s="1" t="s">
        <v>84</v>
      </c>
      <c r="C107" s="6">
        <f>SUM(C105-C26)</f>
        <v>-67941.300000000047</v>
      </c>
      <c r="D107" s="8">
        <f>SUM(D105-D26)</f>
        <v>112024.33999999997</v>
      </c>
      <c r="E107" s="10">
        <f>SUM(E105-E26)</f>
        <v>-146613</v>
      </c>
      <c r="F107" s="14">
        <f>SUM(F26-F105)</f>
        <v>-214134</v>
      </c>
      <c r="G107" s="1"/>
    </row>
    <row r="108" spans="1:7" x14ac:dyDescent="0.3">
      <c r="F108" s="13"/>
    </row>
    <row r="109" spans="1:7" x14ac:dyDescent="0.3">
      <c r="B109" s="1" t="s">
        <v>95</v>
      </c>
      <c r="F109" s="13"/>
    </row>
    <row r="110" spans="1:7" x14ac:dyDescent="0.3">
      <c r="B110" t="s">
        <v>96</v>
      </c>
      <c r="F110" s="13">
        <v>1000</v>
      </c>
    </row>
    <row r="111" spans="1:7" x14ac:dyDescent="0.3">
      <c r="B111" t="s">
        <v>97</v>
      </c>
      <c r="F111" s="13">
        <v>0</v>
      </c>
    </row>
    <row r="112" spans="1:7" x14ac:dyDescent="0.3">
      <c r="B112" t="s">
        <v>98</v>
      </c>
      <c r="F112" s="13">
        <v>5000</v>
      </c>
    </row>
    <row r="113" spans="2:6" x14ac:dyDescent="0.3">
      <c r="B113" t="s">
        <v>99</v>
      </c>
      <c r="F113" s="13">
        <v>3500</v>
      </c>
    </row>
    <row r="114" spans="2:6" x14ac:dyDescent="0.3">
      <c r="B114" s="1" t="s">
        <v>100</v>
      </c>
      <c r="F114" s="14">
        <f>SUM(F110:F113)</f>
        <v>9500</v>
      </c>
    </row>
    <row r="115" spans="2:6" x14ac:dyDescent="0.3">
      <c r="F115" s="13"/>
    </row>
    <row r="116" spans="2:6" x14ac:dyDescent="0.3">
      <c r="B116" t="s">
        <v>101</v>
      </c>
      <c r="F116" s="13">
        <v>500</v>
      </c>
    </row>
    <row r="117" spans="2:6" x14ac:dyDescent="0.3">
      <c r="B117" s="1" t="s">
        <v>102</v>
      </c>
      <c r="F117" s="13">
        <v>500</v>
      </c>
    </row>
    <row r="118" spans="2:6" x14ac:dyDescent="0.3">
      <c r="B118" s="1"/>
      <c r="F118" s="13"/>
    </row>
    <row r="119" spans="2:6" x14ac:dyDescent="0.3">
      <c r="B119" s="1" t="s">
        <v>103</v>
      </c>
      <c r="F119" s="14">
        <f>SUM(F114-F117)</f>
        <v>9000</v>
      </c>
    </row>
    <row r="120" spans="2:6" x14ac:dyDescent="0.3">
      <c r="B120" s="1"/>
      <c r="F120" s="14"/>
    </row>
    <row r="121" spans="2:6" x14ac:dyDescent="0.3">
      <c r="B121" s="1" t="s">
        <v>104</v>
      </c>
      <c r="F121" s="14">
        <f>SUM(F107+F119)</f>
        <v>-205134</v>
      </c>
    </row>
    <row r="122" spans="2:6" x14ac:dyDescent="0.3">
      <c r="B122" s="1"/>
      <c r="C122" s="1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perotto</dc:creator>
  <cp:lastModifiedBy>perotto</cp:lastModifiedBy>
  <cp:lastPrinted>2022-04-25T09:30:33Z</cp:lastPrinted>
  <dcterms:created xsi:type="dcterms:W3CDTF">2022-03-16T12:28:18Z</dcterms:created>
  <dcterms:modified xsi:type="dcterms:W3CDTF">2022-04-25T12:04:01Z</dcterms:modified>
</cp:coreProperties>
</file>