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F:\Dokumenter\301220\2020\"/>
    </mc:Choice>
  </mc:AlternateContent>
  <bookViews>
    <workbookView xWindow="0" yWindow="0" windowWidth="28800" windowHeight="14100"/>
  </bookViews>
  <sheets>
    <sheet name="Ark1" sheetId="1" r:id="rId1"/>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D23" i="1" l="1"/>
  <c r="D49" i="1"/>
  <c r="D63" i="1" s="1"/>
  <c r="D70" i="1"/>
  <c r="E70" i="1"/>
  <c r="E62" i="1"/>
  <c r="E60" i="1"/>
  <c r="E49" i="1"/>
  <c r="E63" i="1" s="1"/>
  <c r="E23" i="1"/>
  <c r="E72" i="1" l="1"/>
  <c r="D72" i="1"/>
</calcChain>
</file>

<file path=xl/sharedStrings.xml><?xml version="1.0" encoding="utf-8"?>
<sst xmlns="http://schemas.openxmlformats.org/spreadsheetml/2006/main" count="68" uniqueCount="66">
  <si>
    <t>RESULTATREGNSKAP</t>
  </si>
  <si>
    <t>FOR</t>
  </si>
  <si>
    <t>Vinne Skilag</t>
  </si>
  <si>
    <t>Nr.</t>
  </si>
  <si>
    <t>Kontonavn</t>
  </si>
  <si>
    <t>Medlemskontingent</t>
  </si>
  <si>
    <t>Treningsavgifter og egenandeler</t>
  </si>
  <si>
    <t>Offentlig støtte</t>
  </si>
  <si>
    <t>Annen støtte, friviilig løypeavgift, gaver o.l.</t>
  </si>
  <si>
    <t>Sponsorinntekter</t>
  </si>
  <si>
    <t>Dugnadshonorar</t>
  </si>
  <si>
    <t>Loppemarked</t>
  </si>
  <si>
    <t>Grasrotandel</t>
  </si>
  <si>
    <t>Omsetning Øras dager</t>
  </si>
  <si>
    <t>Inntekter skirenn og stevner</t>
  </si>
  <si>
    <t>Inntekter skiskole</t>
  </si>
  <si>
    <t>Lotteriinntekter</t>
  </si>
  <si>
    <t>Bingoinntekter</t>
  </si>
  <si>
    <t>Salg kiosk</t>
  </si>
  <si>
    <t>Parkering</t>
  </si>
  <si>
    <t>Leieinntekter</t>
  </si>
  <si>
    <t>Driftsinntekter</t>
  </si>
  <si>
    <t>Deltakelse i andres stevner</t>
  </si>
  <si>
    <t>Innkjøp varer i kiosk</t>
  </si>
  <si>
    <t>Utgifter lotteri</t>
  </si>
  <si>
    <t>Avskrivninger</t>
  </si>
  <si>
    <t>Kostnader grunneiere</t>
  </si>
  <si>
    <t>Kommunale avgifter</t>
  </si>
  <si>
    <t>Strøm</t>
  </si>
  <si>
    <t>Andre kostnader lokale</t>
  </si>
  <si>
    <t>Utgifter Arnljot Gelline-rennet</t>
  </si>
  <si>
    <t>Annen leiekostnad</t>
  </si>
  <si>
    <t>Trening, instruksjon og idrettsmatr.</t>
  </si>
  <si>
    <t>Inventar</t>
  </si>
  <si>
    <t>Rekvisita</t>
  </si>
  <si>
    <t>Rep./vedlikehold bygninger</t>
  </si>
  <si>
    <t>Vedlikehold løyper/standplass</t>
  </si>
  <si>
    <t>Rep./vedlikehold utstyr</t>
  </si>
  <si>
    <t>Regnskapshonorar</t>
  </si>
  <si>
    <t>Kontorrekvista</t>
  </si>
  <si>
    <t>Utgifter medlemsblad</t>
  </si>
  <si>
    <t>IT kostnader</t>
  </si>
  <si>
    <t>Porto</t>
  </si>
  <si>
    <t>Drivstoff scooter/ATV</t>
  </si>
  <si>
    <t>Vedlikehold scooter/ATV</t>
  </si>
  <si>
    <t>Forsikring og avg scooter/ATV</t>
  </si>
  <si>
    <t>SUM, fortsetter neste side</t>
  </si>
  <si>
    <t>Utg. treningssamlinger</t>
  </si>
  <si>
    <t>Reklameannonser</t>
  </si>
  <si>
    <t>Kontingent</t>
  </si>
  <si>
    <t>Stevneutgifter</t>
  </si>
  <si>
    <t>Gaver, fradragsberettiget</t>
  </si>
  <si>
    <t>Premier</t>
  </si>
  <si>
    <t>Forsikringspremie</t>
  </si>
  <si>
    <t>Bank og kortgebyr</t>
  </si>
  <si>
    <t>Øreavrunding</t>
  </si>
  <si>
    <t>Annen kostnad</t>
  </si>
  <si>
    <t>Driftskostnader</t>
  </si>
  <si>
    <t>Renteinntekt bankinnskudd</t>
  </si>
  <si>
    <t>Annen renteinntekt</t>
  </si>
  <si>
    <t>Andre rentekostnader</t>
  </si>
  <si>
    <t>Rentekostnad banklån</t>
  </si>
  <si>
    <t>Rentekostnad leverandørgjeld</t>
  </si>
  <si>
    <t>Finansposter</t>
  </si>
  <si>
    <t>Resultat</t>
  </si>
  <si>
    <t xml:space="preserve">Andre driftsinntekter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</si>
</sst>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5">
    <numFmt numFmtId="44" formatCode="_-&quot;kr&quot;\ * #,##0.00_-;\-&quot;kr&quot;\ * #,##0.00_-;_-&quot;kr&quot;\ * &quot;-&quot;??_-;_-@_-"/>
    <numFmt numFmtId="43" formatCode="_-* #,##0.00_-;\-* #,##0.00_-;_-* &quot;-&quot;??_-;_-@_-"/>
    <numFmt numFmtId="164" formatCode="????"/>
    <numFmt numFmtId="165" formatCode="00"/>
    <numFmt numFmtId="166" formatCode="_ &quot;kr&quot;\ * #,##0_ ;_ &quot;kr&quot;\ * \-#,##0_ ;_ &quot;kr&quot;\ * &quot;-&quot;??_ ;_ @_ "/>
  </numFmts>
  <fonts count="8" x14ac:knownFonts="1">
    <font>
      <sz val="11"/>
      <color theme="1"/>
      <name val="Calibri"/>
      <family val="2"/>
      <scheme val="minor"/>
    </font>
    <font>
      <sz val="11"/>
      <color theme="1"/>
      <name val="Calibri"/>
      <family val="2"/>
      <scheme val="minor"/>
    </font>
    <font>
      <b/>
      <sz val="11"/>
      <color theme="1"/>
      <name val="Calibri"/>
      <family val="2"/>
      <scheme val="minor"/>
    </font>
    <font>
      <b/>
      <sz val="12"/>
      <name val="Arial"/>
      <family val="2"/>
    </font>
    <font>
      <b/>
      <sz val="12"/>
      <color indexed="8"/>
      <name val="Arial Narrow"/>
      <family val="2"/>
    </font>
    <font>
      <b/>
      <sz val="10"/>
      <name val="Arial"/>
      <family val="2"/>
    </font>
    <font>
      <b/>
      <sz val="11"/>
      <color indexed="8"/>
      <name val="Arial Narrow"/>
      <family val="2"/>
    </font>
    <font>
      <b/>
      <sz val="11"/>
      <name val="Calibri"/>
      <family val="2"/>
      <scheme val="minor"/>
    </font>
  </fonts>
  <fills count="2">
    <fill>
      <patternFill patternType="none"/>
    </fill>
    <fill>
      <patternFill patternType="gray125"/>
    </fill>
  </fills>
  <borders count="2">
    <border>
      <left/>
      <right/>
      <top/>
      <bottom/>
      <diagonal/>
    </border>
    <border>
      <left/>
      <right/>
      <top style="thin">
        <color indexed="64"/>
      </top>
      <bottom style="thin">
        <color indexed="64"/>
      </bottom>
      <diagonal/>
    </border>
  </borders>
  <cellStyleXfs count="3">
    <xf numFmtId="0" fontId="0" fillId="0" borderId="0"/>
    <xf numFmtId="43" fontId="1" fillId="0" borderId="0" applyFont="0" applyFill="0" applyBorder="0" applyAlignment="0" applyProtection="0"/>
    <xf numFmtId="44" fontId="1" fillId="0" borderId="0" applyFont="0" applyFill="0" applyBorder="0" applyAlignment="0" applyProtection="0"/>
  </cellStyleXfs>
  <cellXfs count="13">
    <xf numFmtId="0" fontId="0" fillId="0" borderId="0" xfId="0"/>
    <xf numFmtId="0" fontId="5" fillId="0" borderId="0" xfId="0" applyFont="1" applyAlignment="1">
      <alignment horizontal="center"/>
    </xf>
    <xf numFmtId="43" fontId="6" fillId="0" borderId="1" xfId="1" applyFont="1" applyBorder="1" applyAlignment="1">
      <alignment horizontal="left" vertical="top"/>
    </xf>
    <xf numFmtId="0" fontId="5" fillId="0" borderId="1" xfId="0" applyFont="1" applyBorder="1"/>
    <xf numFmtId="166" fontId="0" fillId="0" borderId="0" xfId="2" applyNumberFormat="1" applyFont="1"/>
    <xf numFmtId="0" fontId="7" fillId="0" borderId="1" xfId="0" applyFont="1" applyBorder="1"/>
    <xf numFmtId="166" fontId="7" fillId="0" borderId="1" xfId="0" applyNumberFormat="1" applyFont="1" applyBorder="1"/>
    <xf numFmtId="0" fontId="2" fillId="0" borderId="0" xfId="0" applyFont="1"/>
    <xf numFmtId="166" fontId="2" fillId="0" borderId="0" xfId="0" applyNumberFormat="1" applyFont="1"/>
    <xf numFmtId="1" fontId="0" fillId="0" borderId="0" xfId="0" applyNumberFormat="1"/>
    <xf numFmtId="0" fontId="3" fillId="0" borderId="0" xfId="0" applyFont="1" applyAlignment="1">
      <alignment horizontal="center"/>
    </xf>
    <xf numFmtId="164" fontId="4" fillId="0" borderId="0" xfId="1" applyNumberFormat="1" applyFont="1" applyAlignment="1">
      <alignment horizontal="center" vertical="top"/>
    </xf>
    <xf numFmtId="165" fontId="4" fillId="0" borderId="0" xfId="1" applyNumberFormat="1" applyFont="1" applyAlignment="1">
      <alignment horizontal="center" vertical="top"/>
    </xf>
  </cellXfs>
  <cellStyles count="3">
    <cellStyle name="Komma" xfId="1" builtinId="3"/>
    <cellStyle name="Normal" xfId="0" builtinId="0"/>
    <cellStyle name="Valuta" xfId="2" builtinId="4"/>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drawings/drawing1.xml><?xml version="1.0" encoding="utf-8"?>
<xdr:wsDr xmlns:xdr="http://schemas.openxmlformats.org/drawingml/2006/spreadsheetDrawing" xmlns:a="http://schemas.openxmlformats.org/drawingml/2006/main">
  <xdr:twoCellAnchor>
    <xdr:from>
      <xdr:col>5</xdr:col>
      <xdr:colOff>247649</xdr:colOff>
      <xdr:row>4</xdr:row>
      <xdr:rowOff>142874</xdr:rowOff>
    </xdr:from>
    <xdr:to>
      <xdr:col>11</xdr:col>
      <xdr:colOff>95250</xdr:colOff>
      <xdr:row>46</xdr:row>
      <xdr:rowOff>133350</xdr:rowOff>
    </xdr:to>
    <xdr:sp macro="" textlink="">
      <xdr:nvSpPr>
        <xdr:cNvPr id="2" name="TekstSylinder 1"/>
        <xdr:cNvSpPr txBox="1"/>
      </xdr:nvSpPr>
      <xdr:spPr>
        <a:xfrm>
          <a:off x="5410199" y="933449"/>
          <a:ext cx="4419601" cy="8010526"/>
        </a:xfrm>
        <a:prstGeom prst="rect">
          <a:avLst/>
        </a:prstGeom>
        <a:solidFill>
          <a:schemeClr val="lt1"/>
        </a:solidFill>
        <a:ln w="9525" cmpd="sng">
          <a:solidFill>
            <a:schemeClr val="lt1">
              <a:shade val="50000"/>
            </a:schemeClr>
          </a:solid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lang="nb-NO" sz="1100" b="1"/>
            <a:t>Kommantarer: </a:t>
          </a:r>
        </a:p>
        <a:p>
          <a:r>
            <a:rPr lang="nb-NO" sz="1100" b="0"/>
            <a:t>Det var økning i sponsorinntektene</a:t>
          </a:r>
          <a:r>
            <a:rPr lang="nb-NO" sz="1100" b="0" baseline="0"/>
            <a:t> for 2020. Det var også økning i offentlig støtte/annen støtte og inntekter skirenn.</a:t>
          </a:r>
        </a:p>
        <a:p>
          <a:r>
            <a:rPr lang="nb-NO" sz="1100" b="0" baseline="0"/>
            <a:t>Når det gjelder resterende inntektspostene har disse gått ned sammenlignet med 2019. Mye av årsaken til dette er covid 19 som har hindret normal drift og satt en stopper for inntektskilder slik som øras dager. Det er verdt å merke seg at vipps har endret funksjon gjennom året 2020. Det er derfor ikke mulig å ta ut en rapport som differensierer inntekten slik det burde, og har vært gjort tidligere. Dette er imidlertid oppe å går med ulike vippsnummer per regnskapskonto per 01.12.2020. </a:t>
          </a:r>
        </a:p>
        <a:p>
          <a:endParaRPr lang="nb-NO" sz="1100" b="0" baseline="0"/>
        </a:p>
        <a:p>
          <a:r>
            <a:rPr lang="nb-NO" sz="1100" b="0" baseline="0"/>
            <a:t>Inntekt skiskole er imidlertid i minus da det ble refundert beløp knyttet til avlyst skiskole.</a:t>
          </a:r>
        </a:p>
        <a:p>
          <a:endParaRPr lang="nb-NO" sz="1100" b="0" baseline="0"/>
        </a:p>
        <a:p>
          <a:r>
            <a:rPr lang="nb-NO" sz="1100" b="0" baseline="0"/>
            <a:t>Siden kiosksalget har gått ned, har også innkjøpet til kiosk gått ned. </a:t>
          </a:r>
        </a:p>
        <a:p>
          <a:r>
            <a:rPr lang="nb-NO" sz="1100" b="0" baseline="0"/>
            <a:t>Avskrivningene er de samme som året før da det ventes et år med avskriving av ny maskin(beitepusser). </a:t>
          </a:r>
        </a:p>
        <a:p>
          <a:endParaRPr lang="nb-NO" sz="1100" b="0" baseline="0"/>
        </a:p>
        <a:p>
          <a:pPr marL="0" marR="0" lvl="0" indent="0" defTabSz="914400" eaLnBrk="1" fontAlgn="auto" latinLnBrk="0" hangingPunct="1">
            <a:lnSpc>
              <a:spcPct val="100000"/>
            </a:lnSpc>
            <a:spcBef>
              <a:spcPts val="0"/>
            </a:spcBef>
            <a:spcAft>
              <a:spcPts val="0"/>
            </a:spcAft>
            <a:buClrTx/>
            <a:buSzTx/>
            <a:buFontTx/>
            <a:buNone/>
            <a:tabLst/>
            <a:defRPr/>
          </a:pPr>
          <a:r>
            <a:rPr lang="nb-NO" sz="1100">
              <a:solidFill>
                <a:schemeClr val="dk1"/>
              </a:solidFill>
              <a:effectLst/>
              <a:latin typeface="+mn-lt"/>
              <a:ea typeface="+mn-ea"/>
              <a:cs typeface="+mn-cs"/>
            </a:rPr>
            <a:t>Økning i kostnader grunneier er betaling fra Stat Nett til grunneier Håkon Alstad, dette omfatter leie kostnader for lager på parkering.</a:t>
          </a:r>
        </a:p>
        <a:p>
          <a:endParaRPr lang="nb-NO" sz="1100" b="0" baseline="0"/>
        </a:p>
        <a:p>
          <a:r>
            <a:rPr lang="nb-NO" sz="1100" b="0" baseline="0"/>
            <a:t>Det er lavere utgifter knyttet til strøm, dette skyldes at anlegget ble stengt ned og alt skrudd av, samt lavere strømpriser i 2020 enn 2019. </a:t>
          </a:r>
        </a:p>
        <a:p>
          <a:r>
            <a:rPr lang="nb-NO" sz="1100" b="0" baseline="0"/>
            <a:t>Det er også en nedgang i kostnader til gaver og premier som er resultat av færre arrangement. </a:t>
          </a:r>
        </a:p>
        <a:p>
          <a:endParaRPr lang="nb-NO" sz="1100" b="0" baseline="0"/>
        </a:p>
        <a:p>
          <a:r>
            <a:rPr lang="nb-NO" sz="1100" b="0" baseline="0"/>
            <a:t>Deltakelse i andres stevner har økt da det er flere som har fått refundert startkontigent. </a:t>
          </a:r>
        </a:p>
        <a:p>
          <a:r>
            <a:rPr lang="nb-NO" sz="1100" b="0" baseline="0"/>
            <a:t>Forsikring er regnskapsmessig kuttet ned på da det sto en leverandørgjeld fra 2018 som er hensyntatt og fjernet i 2020.</a:t>
          </a:r>
        </a:p>
        <a:p>
          <a:r>
            <a:rPr lang="nb-NO" sz="1100" b="0" baseline="0"/>
            <a:t>Dette for å komme ajour, ettersom beløpet ikke var utestående. </a:t>
          </a:r>
        </a:p>
        <a:p>
          <a:r>
            <a:rPr lang="nb-NO" sz="1100" b="0" baseline="0"/>
            <a:t>De øvrige kostnadskontoene ligger på et lavere eller nivå enn fjoråret. De som er lavere ses i sammenheng med mindre aktivitet grunnet covid-19.</a:t>
          </a:r>
        </a:p>
        <a:p>
          <a:endParaRPr lang="nb-NO" sz="1100" b="0" baseline="0"/>
        </a:p>
        <a:p>
          <a:r>
            <a:rPr lang="nb-NO" sz="1100" b="0" baseline="0"/>
            <a:t>Det ble i 2020 et overskudd på kr 14.078,-</a:t>
          </a:r>
        </a:p>
        <a:p>
          <a:endParaRPr lang="nb-NO" sz="1100" b="0" baseline="0"/>
        </a:p>
        <a:p>
          <a:r>
            <a:rPr lang="nb-NO" sz="1100" b="0" baseline="0"/>
            <a:t>Vinne Skilag drives godt og det ser ikke ut til at det er noen kostnadsposter som kan kuttes. De kostnadene dere har er nødvendig for å kunne drive laget. Inntektene vil øke ved normal drift etter covid-19</a:t>
          </a:r>
        </a:p>
        <a:p>
          <a:endParaRPr lang="nb-NO" sz="1100" b="0" baseline="0"/>
        </a:p>
        <a:p>
          <a:r>
            <a:rPr lang="nb-NO" sz="1100" b="0" baseline="0"/>
            <a:t>Når det gjeder nødvendig opppussing er det greit å ta hensyn til de forrige år hvor det har vært negativt resultat. Det som brukes fra sparekonto vil ikke nødvendigvis være fort gjort å spare opp. Men basert på drift og og årets tall kan det være lurt å pusse opp nødveninge ting innen rimelig prisgrense da det er viktig å bevare bygninger og utstyr for dem som bruker dette. </a:t>
          </a:r>
        </a:p>
      </xdr:txBody>
    </xdr:sp>
    <xdr:clientData/>
  </xdr:twoCellAnchor>
</xdr:wsDr>
</file>

<file path=xl/theme/theme1.xml><?xml version="1.0" encoding="utf-8"?>
<a:theme xmlns:a="http://schemas.openxmlformats.org/drawingml/2006/main" name="Office-tema">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72"/>
  <sheetViews>
    <sheetView tabSelected="1" workbookViewId="0">
      <selection activeCell="N24" sqref="N24"/>
    </sheetView>
  </sheetViews>
  <sheetFormatPr baseColWidth="10" defaultRowHeight="15" x14ac:dyDescent="0.25"/>
  <cols>
    <col min="2" max="2" width="5" bestFit="1" customWidth="1"/>
    <col min="3" max="3" width="40.140625" bestFit="1" customWidth="1"/>
    <col min="4" max="5" width="10.42578125" bestFit="1" customWidth="1"/>
  </cols>
  <sheetData>
    <row r="1" spans="1:5" ht="15.75" x14ac:dyDescent="0.25">
      <c r="A1" s="10" t="s">
        <v>0</v>
      </c>
      <c r="B1" s="10"/>
      <c r="C1" s="10"/>
      <c r="D1" s="10"/>
      <c r="E1" s="10"/>
    </row>
    <row r="2" spans="1:5" ht="15.75" x14ac:dyDescent="0.25">
      <c r="A2" s="11" t="s">
        <v>1</v>
      </c>
      <c r="B2" s="10"/>
      <c r="C2" s="10"/>
      <c r="D2" s="10"/>
      <c r="E2" s="10"/>
    </row>
    <row r="3" spans="1:5" ht="15.75" x14ac:dyDescent="0.25">
      <c r="A3" s="12" t="s">
        <v>2</v>
      </c>
      <c r="B3" s="10"/>
      <c r="C3" s="10"/>
      <c r="D3" s="10"/>
      <c r="E3" s="10"/>
    </row>
    <row r="4" spans="1:5" x14ac:dyDescent="0.25">
      <c r="C4" s="1"/>
      <c r="D4" s="1"/>
      <c r="E4" s="1"/>
    </row>
    <row r="5" spans="1:5" ht="16.5" x14ac:dyDescent="0.25">
      <c r="B5" s="2" t="s">
        <v>3</v>
      </c>
      <c r="C5" s="2" t="s">
        <v>4</v>
      </c>
      <c r="D5" s="3">
        <v>2020</v>
      </c>
      <c r="E5" s="3">
        <v>2019</v>
      </c>
    </row>
    <row r="6" spans="1:5" x14ac:dyDescent="0.25">
      <c r="B6">
        <v>3000</v>
      </c>
      <c r="C6" t="s">
        <v>5</v>
      </c>
      <c r="D6" s="4">
        <v>24500</v>
      </c>
      <c r="E6" s="4">
        <v>27600</v>
      </c>
    </row>
    <row r="7" spans="1:5" x14ac:dyDescent="0.25">
      <c r="B7">
        <v>3005</v>
      </c>
      <c r="C7" t="s">
        <v>6</v>
      </c>
      <c r="D7" s="4">
        <v>8500</v>
      </c>
      <c r="E7" s="4">
        <v>13730</v>
      </c>
    </row>
    <row r="8" spans="1:5" x14ac:dyDescent="0.25">
      <c r="B8">
        <v>3400</v>
      </c>
      <c r="C8" t="s">
        <v>7</v>
      </c>
      <c r="D8" s="4">
        <v>188317</v>
      </c>
      <c r="E8" s="4">
        <v>137897</v>
      </c>
    </row>
    <row r="9" spans="1:5" x14ac:dyDescent="0.25">
      <c r="B9">
        <v>3401</v>
      </c>
      <c r="C9" t="s">
        <v>8</v>
      </c>
      <c r="D9" s="4">
        <v>12480</v>
      </c>
      <c r="E9" s="4">
        <v>8250</v>
      </c>
    </row>
    <row r="10" spans="1:5" x14ac:dyDescent="0.25">
      <c r="B10">
        <v>3402</v>
      </c>
      <c r="C10" t="s">
        <v>9</v>
      </c>
      <c r="D10" s="4">
        <v>101000</v>
      </c>
      <c r="E10" s="4">
        <v>78500</v>
      </c>
    </row>
    <row r="11" spans="1:5" x14ac:dyDescent="0.25">
      <c r="B11">
        <v>3403</v>
      </c>
      <c r="C11" t="s">
        <v>10</v>
      </c>
      <c r="D11" s="4">
        <v>20000</v>
      </c>
      <c r="E11" s="4">
        <v>27500</v>
      </c>
    </row>
    <row r="12" spans="1:5" x14ac:dyDescent="0.25">
      <c r="B12">
        <v>3406</v>
      </c>
      <c r="C12" t="s">
        <v>11</v>
      </c>
      <c r="D12" s="4">
        <v>5071</v>
      </c>
      <c r="E12" s="4">
        <v>18408</v>
      </c>
    </row>
    <row r="13" spans="1:5" x14ac:dyDescent="0.25">
      <c r="B13">
        <v>3407</v>
      </c>
      <c r="C13" t="s">
        <v>12</v>
      </c>
      <c r="D13" s="4">
        <v>16522</v>
      </c>
      <c r="E13" s="4">
        <v>27258.79</v>
      </c>
    </row>
    <row r="14" spans="1:5" x14ac:dyDescent="0.25">
      <c r="B14">
        <v>3408</v>
      </c>
      <c r="C14" t="s">
        <v>13</v>
      </c>
      <c r="D14" s="4"/>
      <c r="E14" s="4">
        <v>11150</v>
      </c>
    </row>
    <row r="15" spans="1:5" x14ac:dyDescent="0.25">
      <c r="B15">
        <v>3410</v>
      </c>
      <c r="C15" t="s">
        <v>14</v>
      </c>
      <c r="D15" s="4">
        <v>35904</v>
      </c>
      <c r="E15" s="4">
        <v>23960</v>
      </c>
    </row>
    <row r="16" spans="1:5" x14ac:dyDescent="0.25">
      <c r="B16">
        <v>3411</v>
      </c>
      <c r="C16" t="s">
        <v>15</v>
      </c>
      <c r="D16" s="4">
        <v>-6200</v>
      </c>
      <c r="E16" s="4">
        <v>26900</v>
      </c>
    </row>
    <row r="17" spans="2:5" x14ac:dyDescent="0.25">
      <c r="B17">
        <v>3420</v>
      </c>
      <c r="C17" t="s">
        <v>16</v>
      </c>
      <c r="D17" s="4">
        <v>5600</v>
      </c>
      <c r="E17" s="4">
        <v>5600</v>
      </c>
    </row>
    <row r="18" spans="2:5" x14ac:dyDescent="0.25">
      <c r="B18">
        <v>3425</v>
      </c>
      <c r="C18" t="s">
        <v>17</v>
      </c>
      <c r="D18" s="4">
        <v>40873</v>
      </c>
      <c r="E18" s="4">
        <v>54929</v>
      </c>
    </row>
    <row r="19" spans="2:5" x14ac:dyDescent="0.25">
      <c r="B19">
        <v>3500</v>
      </c>
      <c r="C19" t="s">
        <v>18</v>
      </c>
      <c r="D19" s="4">
        <v>45000</v>
      </c>
      <c r="E19" s="4">
        <v>56274.64</v>
      </c>
    </row>
    <row r="20" spans="2:5" x14ac:dyDescent="0.25">
      <c r="B20">
        <v>3502</v>
      </c>
      <c r="C20" t="s">
        <v>19</v>
      </c>
      <c r="D20" s="4">
        <v>10478</v>
      </c>
      <c r="E20" s="4">
        <v>14680</v>
      </c>
    </row>
    <row r="21" spans="2:5" x14ac:dyDescent="0.25">
      <c r="B21">
        <v>3600</v>
      </c>
      <c r="C21" t="s">
        <v>20</v>
      </c>
      <c r="D21" s="4">
        <v>800</v>
      </c>
      <c r="E21" s="4">
        <v>5200</v>
      </c>
    </row>
    <row r="22" spans="2:5" x14ac:dyDescent="0.25">
      <c r="B22">
        <v>3900</v>
      </c>
      <c r="C22" t="s">
        <v>65</v>
      </c>
      <c r="D22" s="4">
        <v>5378</v>
      </c>
      <c r="E22" s="4">
        <v>0</v>
      </c>
    </row>
    <row r="23" spans="2:5" x14ac:dyDescent="0.25">
      <c r="B23" s="5"/>
      <c r="C23" s="5" t="s">
        <v>21</v>
      </c>
      <c r="D23" s="6">
        <f>SUM(D6:D22)</f>
        <v>514223</v>
      </c>
      <c r="E23" s="6">
        <f>SUM(E6:E22)</f>
        <v>537837.42999999993</v>
      </c>
    </row>
    <row r="25" spans="2:5" x14ac:dyDescent="0.25">
      <c r="B25">
        <v>4000</v>
      </c>
      <c r="C25" t="s">
        <v>22</v>
      </c>
      <c r="D25" s="4">
        <v>74741</v>
      </c>
      <c r="E25" s="4">
        <v>50564.52</v>
      </c>
    </row>
    <row r="26" spans="2:5" x14ac:dyDescent="0.25">
      <c r="B26">
        <v>4300</v>
      </c>
      <c r="C26" t="s">
        <v>23</v>
      </c>
      <c r="D26" s="4">
        <v>13089</v>
      </c>
      <c r="E26" s="4">
        <v>41357.360000000001</v>
      </c>
    </row>
    <row r="27" spans="2:5" x14ac:dyDescent="0.25">
      <c r="B27">
        <v>4320</v>
      </c>
      <c r="C27" t="s">
        <v>24</v>
      </c>
      <c r="D27" s="4">
        <v>4080</v>
      </c>
      <c r="E27" s="4">
        <v>4080</v>
      </c>
    </row>
    <row r="28" spans="2:5" x14ac:dyDescent="0.25">
      <c r="B28">
        <v>6000</v>
      </c>
      <c r="C28" t="s">
        <v>25</v>
      </c>
      <c r="D28" s="4">
        <v>159707</v>
      </c>
      <c r="E28" s="4">
        <v>159707</v>
      </c>
    </row>
    <row r="29" spans="2:5" x14ac:dyDescent="0.25">
      <c r="B29">
        <v>6300</v>
      </c>
      <c r="C29" t="s">
        <v>26</v>
      </c>
      <c r="D29" s="4">
        <v>22780</v>
      </c>
      <c r="E29" s="4">
        <v>12780</v>
      </c>
    </row>
    <row r="30" spans="2:5" x14ac:dyDescent="0.25">
      <c r="B30">
        <v>6310</v>
      </c>
      <c r="C30" t="s">
        <v>27</v>
      </c>
      <c r="D30" s="4">
        <v>10336.780000000001</v>
      </c>
      <c r="E30" s="4">
        <v>6493</v>
      </c>
    </row>
    <row r="31" spans="2:5" x14ac:dyDescent="0.25">
      <c r="B31">
        <v>6340</v>
      </c>
      <c r="C31" t="s">
        <v>28</v>
      </c>
      <c r="D31" s="4">
        <v>36760.76</v>
      </c>
      <c r="E31" s="4">
        <v>55208</v>
      </c>
    </row>
    <row r="32" spans="2:5" x14ac:dyDescent="0.25">
      <c r="B32">
        <v>6390</v>
      </c>
      <c r="C32" t="s">
        <v>29</v>
      </c>
      <c r="D32" s="4">
        <v>0</v>
      </c>
      <c r="E32" s="4">
        <v>3460.28</v>
      </c>
    </row>
    <row r="33" spans="2:5" x14ac:dyDescent="0.25">
      <c r="B33">
        <v>6808</v>
      </c>
      <c r="C33" t="s">
        <v>30</v>
      </c>
      <c r="D33" s="4"/>
      <c r="E33" s="4">
        <v>4220</v>
      </c>
    </row>
    <row r="34" spans="2:5" x14ac:dyDescent="0.25">
      <c r="B34">
        <v>6490</v>
      </c>
      <c r="C34" t="s">
        <v>31</v>
      </c>
      <c r="D34" s="4">
        <v>2000</v>
      </c>
      <c r="E34" s="4">
        <v>4360</v>
      </c>
    </row>
    <row r="35" spans="2:5" x14ac:dyDescent="0.25">
      <c r="B35">
        <v>6500</v>
      </c>
      <c r="C35" t="s">
        <v>32</v>
      </c>
      <c r="D35" s="4">
        <v>35931</v>
      </c>
      <c r="E35" s="4">
        <v>16926</v>
      </c>
    </row>
    <row r="36" spans="2:5" x14ac:dyDescent="0.25">
      <c r="B36">
        <v>6540</v>
      </c>
      <c r="C36" t="s">
        <v>33</v>
      </c>
      <c r="D36" s="4"/>
      <c r="E36" s="4">
        <v>13947</v>
      </c>
    </row>
    <row r="37" spans="2:5" x14ac:dyDescent="0.25">
      <c r="B37">
        <v>6560</v>
      </c>
      <c r="C37" t="s">
        <v>34</v>
      </c>
      <c r="D37" s="4"/>
      <c r="E37" s="4">
        <v>0</v>
      </c>
    </row>
    <row r="38" spans="2:5" x14ac:dyDescent="0.25">
      <c r="B38">
        <v>6600</v>
      </c>
      <c r="C38" t="s">
        <v>35</v>
      </c>
      <c r="D38" s="4">
        <v>14909.7</v>
      </c>
      <c r="E38" s="4">
        <v>1477</v>
      </c>
    </row>
    <row r="39" spans="2:5" x14ac:dyDescent="0.25">
      <c r="B39">
        <v>6610</v>
      </c>
      <c r="C39" t="s">
        <v>36</v>
      </c>
      <c r="D39" s="4">
        <v>43351.199999999997</v>
      </c>
      <c r="E39" s="4">
        <v>22643.8</v>
      </c>
    </row>
    <row r="40" spans="2:5" x14ac:dyDescent="0.25">
      <c r="B40">
        <v>6620</v>
      </c>
      <c r="C40" t="s">
        <v>37</v>
      </c>
      <c r="D40" s="4"/>
      <c r="E40" s="4">
        <v>0</v>
      </c>
    </row>
    <row r="41" spans="2:5" x14ac:dyDescent="0.25">
      <c r="B41">
        <v>6705</v>
      </c>
      <c r="C41" t="s">
        <v>38</v>
      </c>
      <c r="D41" s="4">
        <v>26141</v>
      </c>
      <c r="E41" s="4">
        <v>24209</v>
      </c>
    </row>
    <row r="42" spans="2:5" x14ac:dyDescent="0.25">
      <c r="B42">
        <v>6800</v>
      </c>
      <c r="C42" t="s">
        <v>39</v>
      </c>
      <c r="D42" s="4">
        <v>2679</v>
      </c>
      <c r="E42" s="4">
        <v>1480</v>
      </c>
    </row>
    <row r="43" spans="2:5" x14ac:dyDescent="0.25">
      <c r="B43">
        <v>6820</v>
      </c>
      <c r="C43" t="s">
        <v>40</v>
      </c>
      <c r="D43" s="4"/>
      <c r="E43" s="4">
        <v>0</v>
      </c>
    </row>
    <row r="44" spans="2:5" x14ac:dyDescent="0.25">
      <c r="B44">
        <v>6840</v>
      </c>
      <c r="C44" t="s">
        <v>41</v>
      </c>
      <c r="D44" s="4">
        <v>17840.3</v>
      </c>
      <c r="E44" s="4">
        <v>22761.09</v>
      </c>
    </row>
    <row r="45" spans="2:5" x14ac:dyDescent="0.25">
      <c r="B45">
        <v>6940</v>
      </c>
      <c r="C45" t="s">
        <v>42</v>
      </c>
      <c r="D45" s="4"/>
      <c r="E45" s="4">
        <v>0</v>
      </c>
    </row>
    <row r="46" spans="2:5" x14ac:dyDescent="0.25">
      <c r="B46">
        <v>7000</v>
      </c>
      <c r="C46" t="s">
        <v>43</v>
      </c>
      <c r="D46" s="4">
        <v>5075.59</v>
      </c>
      <c r="E46" s="4">
        <v>9666.4699999999993</v>
      </c>
    </row>
    <row r="47" spans="2:5" x14ac:dyDescent="0.25">
      <c r="B47">
        <v>7020</v>
      </c>
      <c r="C47" t="s">
        <v>44</v>
      </c>
      <c r="D47" s="4">
        <v>127</v>
      </c>
      <c r="E47" s="4">
        <v>5856.5</v>
      </c>
    </row>
    <row r="48" spans="2:5" x14ac:dyDescent="0.25">
      <c r="B48">
        <v>7040</v>
      </c>
      <c r="C48" t="s">
        <v>45</v>
      </c>
      <c r="D48" s="4"/>
      <c r="E48" s="4">
        <v>0</v>
      </c>
    </row>
    <row r="49" spans="2:5" x14ac:dyDescent="0.25">
      <c r="C49" s="7" t="s">
        <v>46</v>
      </c>
      <c r="D49" s="8">
        <f>SUM(D25:D48)</f>
        <v>469549.33000000007</v>
      </c>
      <c r="E49" s="8">
        <f>SUM(E25:E48)</f>
        <v>461197.02</v>
      </c>
    </row>
    <row r="52" spans="2:5" ht="16.5" x14ac:dyDescent="0.25">
      <c r="B52" s="2" t="s">
        <v>3</v>
      </c>
      <c r="C52" s="2" t="s">
        <v>4</v>
      </c>
      <c r="D52" s="2"/>
      <c r="E52" s="2"/>
    </row>
    <row r="53" spans="2:5" x14ac:dyDescent="0.25">
      <c r="B53">
        <v>7100</v>
      </c>
      <c r="C53" t="s">
        <v>47</v>
      </c>
      <c r="D53" s="4">
        <v>1000</v>
      </c>
      <c r="E53" s="4">
        <v>33335.03</v>
      </c>
    </row>
    <row r="54" spans="2:5" x14ac:dyDescent="0.25">
      <c r="B54">
        <v>7320</v>
      </c>
      <c r="C54" t="s">
        <v>48</v>
      </c>
      <c r="D54">
        <v>0</v>
      </c>
      <c r="E54">
        <v>0</v>
      </c>
    </row>
    <row r="55" spans="2:5" x14ac:dyDescent="0.25">
      <c r="B55">
        <v>7400</v>
      </c>
      <c r="C55" t="s">
        <v>49</v>
      </c>
      <c r="D55" s="9">
        <v>2000</v>
      </c>
      <c r="E55" s="9">
        <v>1386</v>
      </c>
    </row>
    <row r="56" spans="2:5" x14ac:dyDescent="0.25">
      <c r="B56">
        <v>7410</v>
      </c>
      <c r="C56" t="s">
        <v>50</v>
      </c>
      <c r="D56" s="9">
        <v>3330</v>
      </c>
      <c r="E56" s="9">
        <v>9269.1</v>
      </c>
    </row>
    <row r="57" spans="2:5" x14ac:dyDescent="0.25">
      <c r="B57">
        <v>7420</v>
      </c>
      <c r="C57" t="s">
        <v>51</v>
      </c>
      <c r="D57" s="9"/>
      <c r="E57" s="9">
        <v>0</v>
      </c>
    </row>
    <row r="58" spans="2:5" x14ac:dyDescent="0.25">
      <c r="B58">
        <v>7440</v>
      </c>
      <c r="C58" t="s">
        <v>52</v>
      </c>
      <c r="D58" s="9">
        <v>22060</v>
      </c>
      <c r="E58" s="9">
        <v>35670</v>
      </c>
    </row>
    <row r="59" spans="2:5" x14ac:dyDescent="0.25">
      <c r="B59">
        <v>7500</v>
      </c>
      <c r="C59" t="s">
        <v>53</v>
      </c>
      <c r="D59" s="9">
        <v>390</v>
      </c>
      <c r="E59" s="9">
        <v>15213</v>
      </c>
    </row>
    <row r="60" spans="2:5" x14ac:dyDescent="0.25">
      <c r="B60">
        <v>7770</v>
      </c>
      <c r="C60" t="s">
        <v>54</v>
      </c>
      <c r="D60" s="9">
        <v>2272.59</v>
      </c>
      <c r="E60" s="9">
        <f>3746.07</f>
        <v>3746.07</v>
      </c>
    </row>
    <row r="61" spans="2:5" x14ac:dyDescent="0.25">
      <c r="B61">
        <v>7771</v>
      </c>
      <c r="C61" t="s">
        <v>55</v>
      </c>
      <c r="D61" s="9">
        <v>-0.76</v>
      </c>
      <c r="E61" s="9">
        <v>-1.1100000000000001</v>
      </c>
    </row>
    <row r="62" spans="2:5" x14ac:dyDescent="0.25">
      <c r="B62">
        <v>7790</v>
      </c>
      <c r="C62" t="s">
        <v>56</v>
      </c>
      <c r="D62" s="9">
        <v>3941.5</v>
      </c>
      <c r="E62" s="9">
        <f>11265-4080</f>
        <v>7185</v>
      </c>
    </row>
    <row r="63" spans="2:5" x14ac:dyDescent="0.25">
      <c r="B63" s="5"/>
      <c r="C63" s="5" t="s">
        <v>57</v>
      </c>
      <c r="D63" s="6">
        <f>SUM(D53:D62)+D49</f>
        <v>504542.66000000009</v>
      </c>
      <c r="E63" s="6">
        <f>SUM(E53:E62)+E49</f>
        <v>567000.11</v>
      </c>
    </row>
    <row r="65" spans="2:5" x14ac:dyDescent="0.25">
      <c r="B65">
        <v>8050</v>
      </c>
      <c r="C65" t="s">
        <v>58</v>
      </c>
      <c r="D65" s="4">
        <v>4398</v>
      </c>
      <c r="E65" s="4">
        <v>6704.54</v>
      </c>
    </row>
    <row r="66" spans="2:5" x14ac:dyDescent="0.25">
      <c r="B66">
        <v>8059</v>
      </c>
      <c r="C66" t="s">
        <v>59</v>
      </c>
      <c r="D66" s="4"/>
      <c r="E66" s="4">
        <v>3576</v>
      </c>
    </row>
    <row r="67" spans="2:5" x14ac:dyDescent="0.25">
      <c r="B67">
        <v>8150</v>
      </c>
      <c r="C67" t="s">
        <v>60</v>
      </c>
      <c r="D67" s="4"/>
      <c r="E67" s="4">
        <v>0</v>
      </c>
    </row>
    <row r="68" spans="2:5" x14ac:dyDescent="0.25">
      <c r="B68">
        <v>8151</v>
      </c>
      <c r="C68" t="s">
        <v>61</v>
      </c>
      <c r="D68" s="4"/>
      <c r="E68" s="4">
        <v>0</v>
      </c>
    </row>
    <row r="69" spans="2:5" x14ac:dyDescent="0.25">
      <c r="B69">
        <v>8155</v>
      </c>
      <c r="C69" t="s">
        <v>62</v>
      </c>
      <c r="D69" s="4"/>
      <c r="E69" s="4">
        <v>-303.99</v>
      </c>
    </row>
    <row r="70" spans="2:5" x14ac:dyDescent="0.25">
      <c r="B70" s="5"/>
      <c r="C70" s="5" t="s">
        <v>63</v>
      </c>
      <c r="D70" s="6">
        <f>SUM(D65:D69)</f>
        <v>4398</v>
      </c>
      <c r="E70" s="6">
        <f>SUM(E65:E69)</f>
        <v>9976.5500000000011</v>
      </c>
    </row>
    <row r="72" spans="2:5" x14ac:dyDescent="0.25">
      <c r="B72" s="5"/>
      <c r="C72" s="5" t="s">
        <v>64</v>
      </c>
      <c r="D72" s="6">
        <f>D23-D63+D70</f>
        <v>14078.339999999909</v>
      </c>
      <c r="E72" s="6">
        <f>E23-E63+E70</f>
        <v>-19186.130000000048</v>
      </c>
    </row>
  </sheetData>
  <mergeCells count="3">
    <mergeCell ref="A1:E1"/>
    <mergeCell ref="A2:E2"/>
    <mergeCell ref="A3:E3"/>
  </mergeCells>
  <pageMargins left="0.7" right="0.7" top="0.75" bottom="0.75" header="0.3" footer="0.3"/>
  <drawing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Regneark</vt:lpstr>
      </vt:variant>
      <vt:variant>
        <vt:i4>1</vt:i4>
      </vt:variant>
    </vt:vector>
  </HeadingPairs>
  <TitlesOfParts>
    <vt:vector size="1" baseType="lpstr">
      <vt:lpstr>Ark1</vt:lpstr>
    </vt:vector>
  </TitlesOfParts>
  <Company>Sparebank 1 Regnskapshuset</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Thea-Charlene Andersen</dc:creator>
  <cp:lastModifiedBy>Thea-Charlene Andersen</cp:lastModifiedBy>
  <dcterms:created xsi:type="dcterms:W3CDTF">2021-02-19T18:27:59Z</dcterms:created>
  <dcterms:modified xsi:type="dcterms:W3CDTF">2021-02-22T07:04:47Z</dcterms:modified>
</cp:coreProperties>
</file>