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mmedalensil.sharepoint.com/administrasjon/Delte dokumenter/Kontoret/Marianne/Lommedalens IL/Årsmøtet/Årsmøte 2021/"/>
    </mc:Choice>
  </mc:AlternateContent>
  <xr:revisionPtr revIDLastSave="54" documentId="8_{10ED6161-2B65-46B2-9BAE-BD5F83C82A92}" xr6:coauthVersionLast="46" xr6:coauthVersionMax="46" xr10:uidLastSave="{7BFB6A6D-9AFC-4321-AC19-498A95A35EA0}"/>
  <bookViews>
    <workbookView xWindow="-28920" yWindow="-120" windowWidth="29040" windowHeight="15840" xr2:uid="{097FB274-8EE7-49A0-BB70-B6CC9CDD31F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4" i="1" l="1"/>
  <c r="G43" i="1"/>
  <c r="E43" i="1"/>
  <c r="F41" i="1"/>
  <c r="F40" i="1"/>
  <c r="G34" i="1"/>
  <c r="E34" i="1"/>
  <c r="D34" i="1"/>
  <c r="F32" i="1"/>
  <c r="F31" i="1"/>
  <c r="F30" i="1"/>
  <c r="F29" i="1"/>
  <c r="G25" i="1"/>
  <c r="E25" i="1"/>
  <c r="F24" i="1"/>
  <c r="F23" i="1"/>
  <c r="F22" i="1"/>
  <c r="F21" i="1"/>
  <c r="F20" i="1"/>
  <c r="F19" i="1"/>
  <c r="F18" i="1"/>
  <c r="F17" i="1"/>
  <c r="F16" i="1"/>
  <c r="G36" i="1" l="1"/>
  <c r="G47" i="1" s="1"/>
  <c r="E36" i="1"/>
  <c r="E47" i="1" s="1"/>
  <c r="F43" i="1"/>
  <c r="D25" i="1"/>
  <c r="D36" i="1" s="1"/>
  <c r="F34" i="1"/>
  <c r="D43" i="1"/>
  <c r="D47" i="1" l="1"/>
  <c r="F47" i="1" s="1"/>
  <c r="F25" i="1"/>
  <c r="F36" i="1"/>
</calcChain>
</file>

<file path=xl/sharedStrings.xml><?xml version="1.0" encoding="utf-8"?>
<sst xmlns="http://schemas.openxmlformats.org/spreadsheetml/2006/main" count="31" uniqueCount="31">
  <si>
    <t>Lommedalens Idrettslag  BUDSJETT 2020</t>
  </si>
  <si>
    <t xml:space="preserve">Regnskap </t>
  </si>
  <si>
    <t>Budsjett</t>
  </si>
  <si>
    <t>Avvik</t>
  </si>
  <si>
    <t xml:space="preserve">Budsjett </t>
  </si>
  <si>
    <t>Inntekter</t>
  </si>
  <si>
    <t>Medlemskontingenter</t>
  </si>
  <si>
    <t xml:space="preserve">Treningskontingenter </t>
  </si>
  <si>
    <t>skileik/skiskole/fotballskole/akademi</t>
  </si>
  <si>
    <t xml:space="preserve">Kiosksalg </t>
  </si>
  <si>
    <t>Parkeringsinntekter</t>
  </si>
  <si>
    <t>Offentlige tilskudd</t>
  </si>
  <si>
    <t>Kortsalg</t>
  </si>
  <si>
    <t>Øvrige inntekter</t>
  </si>
  <si>
    <t>Sum inntekter</t>
  </si>
  <si>
    <t>Kostnader</t>
  </si>
  <si>
    <t>Varekostnad</t>
  </si>
  <si>
    <t>Lønnskostnader</t>
  </si>
  <si>
    <t>Avskrivninger</t>
  </si>
  <si>
    <t>Annen driftskostnad</t>
  </si>
  <si>
    <t>Sum kostnader</t>
  </si>
  <si>
    <t>Driftsresultat</t>
  </si>
  <si>
    <t>Finansinntekter / Kostnader</t>
  </si>
  <si>
    <t>Renteinntekter</t>
  </si>
  <si>
    <t>Finanskostnader</t>
  </si>
  <si>
    <t>Sum finansinntekter - og kostnader</t>
  </si>
  <si>
    <t xml:space="preserve">Oppbygging banefond </t>
  </si>
  <si>
    <t>Årsresultat</t>
  </si>
  <si>
    <t>Disponering resultat:</t>
  </si>
  <si>
    <t>Overført fra annen egenkapital</t>
  </si>
  <si>
    <t>Avsetning vedlikeholdsfond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</si>
</sst>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_ ;_ @_ "/>
  </numFmts>
  <fonts count="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0" xfId="0" applyNumberFormat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3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1857375</xdr:colOff>
      <xdr:row>0</xdr:row>
      <xdr:rowOff>114300</xdr:rowOff>
    </xdr:from>
    <xdr:to>
      <xdr:col>3</xdr:col>
      <xdr:colOff>676275</xdr:colOff>
      <xdr:row>6</xdr:row>
      <xdr:rowOff>81915</xdr:rowOff>
    </xdr:to>
    <xdr:pic>
      <xdr:nvPicPr>
        <xdr:cNvPr id="3" name="Picture 3" descr="LOGO">
          <a:extLst>
            <a:ext uri="{FF2B5EF4-FFF2-40B4-BE49-F238E27FC236}">
              <a16:creationId xmlns:a16="http://schemas.microsoft.com/office/drawing/2014/main" id="{348F25D7-66D1-4B1E-817A-2B97350D1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19375" y="114300"/>
          <a:ext cx="1800225" cy="939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A18A-98C8-4A77-9D9A-583A3CC960E3}">
  <dimension ref="A10:L54"/>
  <sheetViews>
    <sheetView tabSelected="1" topLeftCell="A9" workbookViewId="0">
      <selection activeCell="N40" sqref="N40"/>
    </sheetView>
  </sheetViews>
  <sheetFormatPr baseColWidth="10" defaultRowHeight="15" x14ac:dyDescent="0.25"/>
  <cols>
    <col min="2" max="2" width="33" customWidth="1"/>
    <col min="3" max="3" width="11.7109375" customWidth="1"/>
    <col min="4" max="4" width="13.28515625" customWidth="1"/>
    <col min="11" max="11" width="11.42578125" style="1"/>
  </cols>
  <sheetData>
    <row r="10" spans="1:12" ht="18" x14ac:dyDescent="0.25">
      <c r="A10" s="19" t="s">
        <v>0</v>
      </c>
      <c r="B10" s="19"/>
      <c r="C10" s="19"/>
      <c r="D10" s="19"/>
      <c r="E10" s="19"/>
      <c r="F10" s="19"/>
      <c r="G10" s="19"/>
      <c r="H10" s="19"/>
    </row>
    <row r="11" spans="1:12" x14ac:dyDescent="0.25">
      <c r="A11" s="2"/>
      <c r="B11" s="2"/>
      <c r="C11" s="2"/>
      <c r="D11" s="2"/>
      <c r="E11" s="2"/>
      <c r="F11" s="2"/>
      <c r="G11" s="2"/>
      <c r="H11" s="2"/>
    </row>
    <row r="12" spans="1:12" ht="15.75" x14ac:dyDescent="0.25">
      <c r="A12" s="3"/>
      <c r="B12" s="3"/>
      <c r="C12" s="3"/>
      <c r="D12" s="3" t="s">
        <v>1</v>
      </c>
      <c r="E12" s="3" t="s">
        <v>2</v>
      </c>
      <c r="F12" s="3" t="s">
        <v>3</v>
      </c>
      <c r="G12" s="3" t="s">
        <v>4</v>
      </c>
      <c r="H12" s="2"/>
    </row>
    <row r="13" spans="1:12" x14ac:dyDescent="0.25">
      <c r="A13" s="2"/>
      <c r="B13" s="2"/>
      <c r="C13" s="4"/>
      <c r="D13" s="4">
        <v>2020</v>
      </c>
      <c r="E13" s="5">
        <v>2020</v>
      </c>
      <c r="F13" s="5"/>
      <c r="G13" s="5">
        <v>2021</v>
      </c>
      <c r="H13" s="2"/>
    </row>
    <row r="14" spans="1:12" x14ac:dyDescent="0.25">
      <c r="B14" s="18" t="s">
        <v>5</v>
      </c>
      <c r="C14" s="7"/>
      <c r="D14" s="6"/>
    </row>
    <row r="15" spans="1:12" x14ac:dyDescent="0.25">
      <c r="C15" s="7"/>
      <c r="D15" s="7"/>
      <c r="L15" s="1"/>
    </row>
    <row r="16" spans="1:12" x14ac:dyDescent="0.25">
      <c r="B16" s="15" t="s">
        <v>6</v>
      </c>
      <c r="C16" s="7"/>
      <c r="D16" s="8">
        <v>503060</v>
      </c>
      <c r="E16" s="8">
        <v>501461</v>
      </c>
      <c r="F16" s="8">
        <f>E16-D16</f>
        <v>-1599</v>
      </c>
      <c r="G16" s="8">
        <v>500000</v>
      </c>
      <c r="K16" s="8"/>
      <c r="L16" s="1"/>
    </row>
    <row r="17" spans="2:12" x14ac:dyDescent="0.25">
      <c r="B17" s="16" t="s">
        <v>7</v>
      </c>
      <c r="C17" s="7"/>
      <c r="D17" s="8">
        <v>3612434</v>
      </c>
      <c r="E17" s="8">
        <v>4328866</v>
      </c>
      <c r="F17" s="8">
        <f t="shared" ref="F17:F47" si="0">E17-D17</f>
        <v>716432</v>
      </c>
      <c r="G17" s="8">
        <v>4071450</v>
      </c>
      <c r="K17" s="8"/>
      <c r="L17" s="1"/>
    </row>
    <row r="18" spans="2:12" x14ac:dyDescent="0.25">
      <c r="B18" s="16" t="s">
        <v>8</v>
      </c>
      <c r="C18" s="7"/>
      <c r="D18" s="8">
        <v>2566758</v>
      </c>
      <c r="E18" s="8">
        <v>3080060</v>
      </c>
      <c r="F18" s="8">
        <f t="shared" si="0"/>
        <v>513302</v>
      </c>
      <c r="G18" s="8">
        <v>2939550</v>
      </c>
      <c r="K18" s="8"/>
      <c r="L18" s="1"/>
    </row>
    <row r="19" spans="2:12" x14ac:dyDescent="0.25">
      <c r="B19" s="16" t="s">
        <v>9</v>
      </c>
      <c r="C19" s="7"/>
      <c r="D19" s="8">
        <v>368078</v>
      </c>
      <c r="E19" s="8">
        <v>979000</v>
      </c>
      <c r="F19" s="8">
        <f t="shared" si="0"/>
        <v>610922</v>
      </c>
      <c r="G19" s="8">
        <v>794000</v>
      </c>
      <c r="K19" s="8"/>
      <c r="L19" s="1"/>
    </row>
    <row r="20" spans="2:12" x14ac:dyDescent="0.25">
      <c r="B20" s="15" t="s">
        <v>10</v>
      </c>
      <c r="C20" s="7"/>
      <c r="D20" s="8">
        <v>102194</v>
      </c>
      <c r="E20" s="8">
        <v>236000</v>
      </c>
      <c r="F20" s="8">
        <f t="shared" si="0"/>
        <v>133806</v>
      </c>
      <c r="G20" s="8">
        <v>230000</v>
      </c>
      <c r="K20" s="8"/>
      <c r="L20" s="1"/>
    </row>
    <row r="21" spans="2:12" x14ac:dyDescent="0.25">
      <c r="B21" s="15" t="s">
        <v>11</v>
      </c>
      <c r="C21" s="7"/>
      <c r="D21" s="8">
        <v>2772191</v>
      </c>
      <c r="E21" s="8">
        <v>2787584</v>
      </c>
      <c r="F21" s="8">
        <f t="shared" si="0"/>
        <v>15393</v>
      </c>
      <c r="G21" s="8">
        <v>2712204</v>
      </c>
      <c r="K21" s="8"/>
      <c r="L21" s="1"/>
    </row>
    <row r="22" spans="2:12" x14ac:dyDescent="0.25">
      <c r="B22" s="15" t="s">
        <v>12</v>
      </c>
      <c r="C22" s="7"/>
      <c r="D22" s="8">
        <v>1669015</v>
      </c>
      <c r="E22" s="8">
        <v>2390032</v>
      </c>
      <c r="F22" s="8">
        <f t="shared" si="0"/>
        <v>721017</v>
      </c>
      <c r="G22" s="8">
        <v>2868039</v>
      </c>
      <c r="I22" s="8"/>
      <c r="K22" s="8"/>
      <c r="L22" s="1"/>
    </row>
    <row r="23" spans="2:12" x14ac:dyDescent="0.25">
      <c r="B23" s="15" t="s">
        <v>13</v>
      </c>
      <c r="C23" s="7"/>
      <c r="D23" s="8">
        <v>5532010</v>
      </c>
      <c r="E23" s="8">
        <v>3659331</v>
      </c>
      <c r="F23" s="8">
        <f t="shared" si="0"/>
        <v>-1872679</v>
      </c>
      <c r="G23" s="8">
        <v>3337133</v>
      </c>
      <c r="I23" s="8"/>
      <c r="K23" s="8"/>
      <c r="L23" s="1"/>
    </row>
    <row r="24" spans="2:12" x14ac:dyDescent="0.25">
      <c r="C24" s="7"/>
      <c r="D24" s="8"/>
      <c r="E24" s="8"/>
      <c r="F24" s="8">
        <f t="shared" si="0"/>
        <v>0</v>
      </c>
      <c r="G24" s="8"/>
      <c r="I24" s="8"/>
      <c r="J24" s="9"/>
      <c r="K24" s="8"/>
    </row>
    <row r="25" spans="2:12" x14ac:dyDescent="0.25">
      <c r="B25" s="17" t="s">
        <v>14</v>
      </c>
      <c r="C25" s="11"/>
      <c r="D25" s="12">
        <f>SUM(D15:D24)</f>
        <v>17125740</v>
      </c>
      <c r="E25" s="12">
        <f>SUM(E16:E24)</f>
        <v>17962334</v>
      </c>
      <c r="F25" s="8">
        <f t="shared" si="0"/>
        <v>836594</v>
      </c>
      <c r="G25" s="12">
        <f>SUM(G15:G24)</f>
        <v>17452376</v>
      </c>
      <c r="K25" s="12"/>
    </row>
    <row r="26" spans="2:12" x14ac:dyDescent="0.25">
      <c r="C26" s="7"/>
      <c r="D26" s="8"/>
      <c r="E26" s="8"/>
      <c r="F26" s="8"/>
      <c r="G26" s="8"/>
      <c r="K26" s="8"/>
    </row>
    <row r="27" spans="2:12" x14ac:dyDescent="0.25">
      <c r="B27" s="18" t="s">
        <v>15</v>
      </c>
      <c r="C27" s="7"/>
      <c r="D27" s="8"/>
      <c r="E27" s="8"/>
      <c r="F27" s="8"/>
      <c r="G27" s="8"/>
      <c r="K27" s="8"/>
    </row>
    <row r="28" spans="2:12" x14ac:dyDescent="0.25">
      <c r="C28" s="7"/>
      <c r="D28" s="8"/>
      <c r="E28" s="8"/>
      <c r="F28" s="8"/>
      <c r="G28" s="8"/>
      <c r="K28" s="8"/>
    </row>
    <row r="29" spans="2:12" x14ac:dyDescent="0.25">
      <c r="B29" t="s">
        <v>16</v>
      </c>
      <c r="C29" s="7"/>
      <c r="D29" s="8">
        <v>448794</v>
      </c>
      <c r="E29" s="8">
        <v>530894</v>
      </c>
      <c r="F29" s="8">
        <f t="shared" si="0"/>
        <v>82100</v>
      </c>
      <c r="G29" s="8">
        <v>424032</v>
      </c>
      <c r="K29" s="8"/>
    </row>
    <row r="30" spans="2:12" x14ac:dyDescent="0.25">
      <c r="B30" t="s">
        <v>17</v>
      </c>
      <c r="C30" s="7"/>
      <c r="D30" s="8">
        <v>7886888</v>
      </c>
      <c r="E30" s="8">
        <v>7215984</v>
      </c>
      <c r="F30" s="8">
        <f t="shared" si="0"/>
        <v>-670904</v>
      </c>
      <c r="G30" s="8">
        <v>8017574</v>
      </c>
      <c r="K30" s="8"/>
    </row>
    <row r="31" spans="2:12" x14ac:dyDescent="0.25">
      <c r="B31" t="s">
        <v>18</v>
      </c>
      <c r="C31" s="7"/>
      <c r="D31" s="8">
        <v>192233</v>
      </c>
      <c r="E31" s="8">
        <v>868987</v>
      </c>
      <c r="F31" s="8">
        <f t="shared" si="0"/>
        <v>676754</v>
      </c>
      <c r="G31" s="8">
        <v>133672</v>
      </c>
      <c r="K31" s="8"/>
      <c r="L31" s="8"/>
    </row>
    <row r="32" spans="2:12" x14ac:dyDescent="0.25">
      <c r="B32" t="s">
        <v>19</v>
      </c>
      <c r="C32" s="7"/>
      <c r="D32" s="8">
        <v>8034812</v>
      </c>
      <c r="E32" s="8">
        <v>8961761</v>
      </c>
      <c r="F32" s="8">
        <f t="shared" si="0"/>
        <v>926949</v>
      </c>
      <c r="G32" s="8">
        <v>8334590</v>
      </c>
      <c r="K32" s="8"/>
    </row>
    <row r="33" spans="2:11" x14ac:dyDescent="0.25">
      <c r="C33" s="7"/>
      <c r="D33" s="8"/>
      <c r="E33" s="8"/>
      <c r="F33" s="8"/>
      <c r="G33" s="8"/>
      <c r="K33" s="8"/>
    </row>
    <row r="34" spans="2:11" x14ac:dyDescent="0.25">
      <c r="B34" s="17" t="s">
        <v>20</v>
      </c>
      <c r="C34" s="11"/>
      <c r="D34" s="12">
        <f>SUM(D29:D33)</f>
        <v>16562727</v>
      </c>
      <c r="E34" s="12">
        <f>SUM(E29:E33)</f>
        <v>17577626</v>
      </c>
      <c r="F34" s="8">
        <f>E34-D34</f>
        <v>1014899</v>
      </c>
      <c r="G34" s="12">
        <f>SUM(G29:G33)</f>
        <v>16909868</v>
      </c>
      <c r="K34" s="12"/>
    </row>
    <row r="35" spans="2:11" x14ac:dyDescent="0.25">
      <c r="C35" s="7"/>
      <c r="D35" s="8"/>
      <c r="E35" s="8"/>
      <c r="F35" s="8"/>
      <c r="G35" s="8"/>
      <c r="K35" s="8"/>
    </row>
    <row r="36" spans="2:11" x14ac:dyDescent="0.25">
      <c r="B36" s="17" t="s">
        <v>21</v>
      </c>
      <c r="C36" s="11"/>
      <c r="D36" s="12">
        <f>+D25-D34</f>
        <v>563013</v>
      </c>
      <c r="E36" s="12">
        <f>+E25-E34</f>
        <v>384708</v>
      </c>
      <c r="F36" s="8">
        <f t="shared" si="0"/>
        <v>-178305</v>
      </c>
      <c r="G36" s="12">
        <f>+G25-G34</f>
        <v>542508</v>
      </c>
      <c r="K36" s="12"/>
    </row>
    <row r="37" spans="2:11" x14ac:dyDescent="0.25">
      <c r="C37" s="7"/>
      <c r="D37" s="8"/>
      <c r="E37" s="8"/>
      <c r="F37" s="8"/>
      <c r="G37" s="8"/>
      <c r="K37" s="8"/>
    </row>
    <row r="38" spans="2:11" x14ac:dyDescent="0.25">
      <c r="B38" s="18" t="s">
        <v>22</v>
      </c>
      <c r="C38" s="7"/>
      <c r="D38" s="8"/>
      <c r="E38" s="8"/>
      <c r="F38" s="8"/>
      <c r="G38" s="8"/>
      <c r="K38" s="8"/>
    </row>
    <row r="39" spans="2:11" x14ac:dyDescent="0.25">
      <c r="C39" s="7"/>
      <c r="D39" s="8"/>
      <c r="E39" s="8"/>
      <c r="F39" s="8"/>
      <c r="G39" s="8"/>
      <c r="K39" s="8"/>
    </row>
    <row r="40" spans="2:11" x14ac:dyDescent="0.25">
      <c r="B40" t="s">
        <v>23</v>
      </c>
      <c r="C40" s="7"/>
      <c r="D40" s="8">
        <v>120871</v>
      </c>
      <c r="E40" s="8">
        <v>33631</v>
      </c>
      <c r="F40" s="8">
        <f t="shared" si="0"/>
        <v>-87240</v>
      </c>
      <c r="G40" s="12">
        <v>33366</v>
      </c>
      <c r="K40" s="8"/>
    </row>
    <row r="41" spans="2:11" x14ac:dyDescent="0.25">
      <c r="B41" t="s">
        <v>24</v>
      </c>
      <c r="C41" s="7"/>
      <c r="D41" s="8">
        <v>509928</v>
      </c>
      <c r="E41" s="8">
        <v>353891</v>
      </c>
      <c r="F41" s="8">
        <f t="shared" si="0"/>
        <v>-156037</v>
      </c>
      <c r="G41" s="12">
        <v>451807</v>
      </c>
      <c r="K41" s="8"/>
    </row>
    <row r="42" spans="2:11" x14ac:dyDescent="0.25">
      <c r="C42" s="7"/>
      <c r="D42" s="8"/>
      <c r="E42" s="8"/>
      <c r="F42" s="8"/>
      <c r="G42" s="8"/>
      <c r="K42" s="8"/>
    </row>
    <row r="43" spans="2:11" x14ac:dyDescent="0.25">
      <c r="B43" s="17" t="s">
        <v>25</v>
      </c>
      <c r="C43" s="11"/>
      <c r="D43" s="12">
        <f>D40-D41</f>
        <v>-389057</v>
      </c>
      <c r="E43" s="12">
        <f>+E40-E41</f>
        <v>-320260</v>
      </c>
      <c r="F43" s="8">
        <f>SUM(F40:F42)</f>
        <v>-243277</v>
      </c>
      <c r="G43" s="12">
        <f>+G40-G41</f>
        <v>-418441</v>
      </c>
      <c r="K43" s="12"/>
    </row>
    <row r="44" spans="2:11" x14ac:dyDescent="0.25">
      <c r="B44" s="10"/>
      <c r="C44" s="11"/>
      <c r="D44" s="12"/>
      <c r="E44" s="12"/>
      <c r="F44" s="8"/>
      <c r="G44" s="12"/>
      <c r="K44" s="12"/>
    </row>
    <row r="45" spans="2:11" x14ac:dyDescent="0.25">
      <c r="B45" s="16" t="s">
        <v>26</v>
      </c>
      <c r="C45" s="11"/>
      <c r="D45" s="12"/>
      <c r="E45" s="12">
        <v>0</v>
      </c>
      <c r="F45" s="8"/>
      <c r="G45" s="12"/>
      <c r="K45" s="8"/>
    </row>
    <row r="46" spans="2:11" x14ac:dyDescent="0.25">
      <c r="C46" s="7"/>
      <c r="D46" s="8"/>
      <c r="E46" s="8"/>
      <c r="F46" s="8"/>
      <c r="G46" s="8"/>
      <c r="K46" s="12"/>
    </row>
    <row r="47" spans="2:11" x14ac:dyDescent="0.25">
      <c r="B47" s="17" t="s">
        <v>27</v>
      </c>
      <c r="C47" s="11"/>
      <c r="D47" s="12">
        <f>+D36+D43</f>
        <v>173956</v>
      </c>
      <c r="E47" s="12">
        <f>E36+E43+E45</f>
        <v>64448</v>
      </c>
      <c r="F47" s="8">
        <f t="shared" si="0"/>
        <v>-109508</v>
      </c>
      <c r="G47" s="12">
        <f>+G36+G43</f>
        <v>124067</v>
      </c>
    </row>
    <row r="48" spans="2:11" x14ac:dyDescent="0.25">
      <c r="C48" s="7"/>
      <c r="D48" s="8"/>
      <c r="E48" s="8"/>
      <c r="F48" s="8"/>
      <c r="G48" s="8"/>
    </row>
    <row r="49" spans="2:7" x14ac:dyDescent="0.25">
      <c r="C49" s="7"/>
      <c r="D49" s="8"/>
      <c r="E49" s="8"/>
      <c r="F49" s="8"/>
      <c r="G49" s="8"/>
    </row>
    <row r="50" spans="2:7" x14ac:dyDescent="0.25">
      <c r="B50" s="18" t="s">
        <v>28</v>
      </c>
      <c r="C50" s="7"/>
      <c r="D50" s="8"/>
      <c r="E50" s="8"/>
      <c r="F50" s="8"/>
      <c r="G50" s="8"/>
    </row>
    <row r="51" spans="2:7" x14ac:dyDescent="0.25">
      <c r="C51" s="7"/>
      <c r="D51" s="8"/>
      <c r="E51" s="8"/>
      <c r="F51" s="8"/>
      <c r="G51" s="8"/>
    </row>
    <row r="52" spans="2:7" x14ac:dyDescent="0.25">
      <c r="B52" s="16" t="s">
        <v>29</v>
      </c>
      <c r="C52" s="7"/>
      <c r="D52" s="8">
        <v>173956</v>
      </c>
      <c r="E52" s="8"/>
      <c r="F52" s="8"/>
      <c r="G52" s="8"/>
    </row>
    <row r="53" spans="2:7" x14ac:dyDescent="0.25">
      <c r="B53" s="16" t="s">
        <v>30</v>
      </c>
      <c r="C53" s="13"/>
      <c r="D53" s="14">
        <v>0</v>
      </c>
      <c r="E53" s="8"/>
      <c r="F53" s="8"/>
      <c r="G53" s="8"/>
    </row>
    <row r="54" spans="2:7" x14ac:dyDescent="0.25">
      <c r="D54" s="8">
        <f>D52+D53</f>
        <v>173956</v>
      </c>
      <c r="E54" s="8"/>
      <c r="F54" s="8"/>
      <c r="G54" s="8"/>
    </row>
  </sheetData>
  <mergeCells count="1">
    <mergeCell ref="A10:H10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95D36C380E1A4B95CD7257FDF81BF7" ma:contentTypeVersion="10" ma:contentTypeDescription="Opprett et nytt dokument." ma:contentTypeScope="" ma:versionID="7304dd00b08873ea573d67b63cdba1d3">
  <xsd:schema xmlns:xsd="http://www.w3.org/2001/XMLSchema" xmlns:xs="http://www.w3.org/2001/XMLSchema" xmlns:p="http://schemas.microsoft.com/office/2006/metadata/properties" xmlns:ns2="e6287ac7-88fe-4b99-86bc-5ae4e36baf37" xmlns:ns3="54133af7-3471-4ed7-8292-4983a5cd9ad4" targetNamespace="http://schemas.microsoft.com/office/2006/metadata/properties" ma:root="true" ma:fieldsID="1f428c8f4ecca8ff4538d288c58a0d5f" ns2:_="" ns3:_="">
    <xsd:import namespace="e6287ac7-88fe-4b99-86bc-5ae4e36baf37"/>
    <xsd:import namespace="54133af7-3471-4ed7-8292-4983a5cd9a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87ac7-88fe-4b99-86bc-5ae4e36ba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33af7-3471-4ed7-8292-4983a5cd9ad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EAA60-B2D5-4F01-8160-413E72EE11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4ACD36-03F4-4A38-B23A-43543538C1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0F6EC2-0FD9-408E-9EA1-397D432D3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287ac7-88fe-4b99-86bc-5ae4e36baf37"/>
    <ds:schemaRef ds:uri="54133af7-3471-4ed7-8292-4983a5cd9a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Eier</dc:creator>
  <cp:lastModifiedBy>Marianne Fjelberg</cp:lastModifiedBy>
  <dcterms:created xsi:type="dcterms:W3CDTF">2020-06-04T12:47:08Z</dcterms:created>
  <dcterms:modified xsi:type="dcterms:W3CDTF">2021-03-18T15:05:35Z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0x0101008395D36C380E1A4B95CD7257FDF81BF7</vt:lpwstr>
  </property>
</Properties>
</file>