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/>
  </bookViews>
  <sheets>
    <sheet name="Table 1" sheetId="1" r:id="rId1"/>
    <sheet name="Ark1" sheetId="2" r:id="rId2"/>
  </sheets>
  <calcPr calcId="145621"/>
</workbook>
</file>

<file path=xl/calcChain.xml><?xml version="1.0" encoding="utf-8"?>
<calcChain xmlns="http://schemas.openxmlformats.org/spreadsheetml/2006/main">
  <c r="B4" i="2" l="1"/>
  <c r="E64" i="1"/>
  <c r="E78" i="1" l="1"/>
  <c r="E77" i="1"/>
  <c r="D31" i="1"/>
  <c r="C36" i="1"/>
  <c r="D36" i="1"/>
  <c r="E36" i="1"/>
  <c r="C51" i="1"/>
  <c r="C73" i="1" s="1"/>
  <c r="C21" i="1"/>
  <c r="C31" i="1" s="1"/>
  <c r="C19" i="1"/>
  <c r="E19" i="1"/>
  <c r="E31" i="1"/>
  <c r="E73" i="1"/>
  <c r="C79" i="1"/>
  <c r="C84" i="1"/>
  <c r="E84" i="1"/>
  <c r="D84" i="1"/>
  <c r="D79" i="1"/>
  <c r="D73" i="1"/>
  <c r="D19" i="1"/>
  <c r="E79" i="1" l="1"/>
  <c r="E32" i="1"/>
  <c r="E74" i="1" s="1"/>
  <c r="C32" i="1"/>
  <c r="C74" i="1" s="1"/>
  <c r="C85" i="1" s="1"/>
  <c r="D32" i="1"/>
  <c r="D74" i="1" s="1"/>
  <c r="D85" i="1" s="1"/>
  <c r="E85" i="1" l="1"/>
</calcChain>
</file>

<file path=xl/sharedStrings.xml><?xml version="1.0" encoding="utf-8"?>
<sst xmlns="http://schemas.openxmlformats.org/spreadsheetml/2006/main" count="92" uniqueCount="88">
  <si>
    <r>
      <rPr>
        <b/>
        <sz val="9"/>
        <rFont val="Arial Narrow"/>
        <family val="2"/>
      </rPr>
      <t>Salgs- og driftsinntekt</t>
    </r>
  </si>
  <si>
    <r>
      <rPr>
        <sz val="9"/>
        <rFont val="Arial Narrow"/>
        <family val="2"/>
      </rPr>
      <t>Aktivitetsavgift</t>
    </r>
  </si>
  <si>
    <r>
      <rPr>
        <sz val="9"/>
        <rFont val="Arial Narrow"/>
        <family val="2"/>
      </rPr>
      <t>Skiskytterskole</t>
    </r>
  </si>
  <si>
    <r>
      <rPr>
        <sz val="9"/>
        <rFont val="Arial Narrow"/>
        <family val="2"/>
      </rPr>
      <t>Skiskole</t>
    </r>
  </si>
  <si>
    <r>
      <rPr>
        <sz val="9"/>
        <rFont val="Arial Narrow"/>
        <family val="2"/>
      </rPr>
      <t>Medlemskontigent</t>
    </r>
  </si>
  <si>
    <r>
      <rPr>
        <sz val="9"/>
        <rFont val="Arial Narrow"/>
        <family val="2"/>
      </rPr>
      <t>Statlige tilskudd</t>
    </r>
  </si>
  <si>
    <r>
      <rPr>
        <sz val="9"/>
        <rFont val="Arial Narrow"/>
        <family val="2"/>
      </rPr>
      <t>Støtte div. aktører</t>
    </r>
  </si>
  <si>
    <r>
      <rPr>
        <sz val="9"/>
        <rFont val="Arial Narrow"/>
        <family val="2"/>
      </rPr>
      <t>Støtte utøvere direkte</t>
    </r>
  </si>
  <si>
    <r>
      <rPr>
        <sz val="9"/>
        <rFont val="Arial Narrow"/>
        <family val="2"/>
      </rPr>
      <t>Inntekter egne arr.</t>
    </r>
  </si>
  <si>
    <r>
      <rPr>
        <sz val="9"/>
        <rFont val="Arial Narrow"/>
        <family val="2"/>
      </rPr>
      <t>Parkeringsinntekter</t>
    </r>
  </si>
  <si>
    <r>
      <rPr>
        <sz val="9"/>
        <rFont val="Arial Narrow"/>
        <family val="2"/>
      </rPr>
      <t>Dugnadsinntekter</t>
    </r>
  </si>
  <si>
    <r>
      <rPr>
        <sz val="9"/>
        <rFont val="Arial Narrow"/>
        <family val="2"/>
      </rPr>
      <t>Leieinntekter anlegg m.m.</t>
    </r>
  </si>
  <si>
    <r>
      <rPr>
        <sz val="9"/>
        <rFont val="Arial Narrow"/>
        <family val="2"/>
      </rPr>
      <t>Kiosk/kafeteria</t>
    </r>
  </si>
  <si>
    <r>
      <rPr>
        <sz val="9"/>
        <rFont val="Arial Narrow"/>
        <family val="2"/>
      </rPr>
      <t>Matriell/utstyr/patroner/klær</t>
    </r>
  </si>
  <si>
    <r>
      <rPr>
        <sz val="9"/>
        <rFont val="Arial Narrow"/>
        <family val="2"/>
      </rPr>
      <t>Mva kompensasjon</t>
    </r>
  </si>
  <si>
    <r>
      <rPr>
        <sz val="9"/>
        <rFont val="Arial Narrow"/>
        <family val="2"/>
      </rPr>
      <t>Annen inntekt</t>
    </r>
  </si>
  <si>
    <r>
      <rPr>
        <b/>
        <sz val="9"/>
        <rFont val="Arial Narrow"/>
        <family val="2"/>
      </rPr>
      <t>Varekostnad.</t>
    </r>
  </si>
  <si>
    <r>
      <rPr>
        <sz val="9"/>
        <rFont val="Arial Narrow"/>
        <family val="2"/>
      </rPr>
      <t>Renn, div. utgifter</t>
    </r>
  </si>
  <si>
    <r>
      <rPr>
        <sz val="9"/>
        <rFont val="Arial Narrow"/>
        <family val="2"/>
      </rPr>
      <t>Parkeringsutgifter</t>
    </r>
  </si>
  <si>
    <r>
      <rPr>
        <sz val="9"/>
        <rFont val="Arial Narrow"/>
        <family val="2"/>
      </rPr>
      <t>Stevner/samlinger</t>
    </r>
  </si>
  <si>
    <r>
      <rPr>
        <sz val="9"/>
        <rFont val="Arial Narrow"/>
        <family val="2"/>
      </rPr>
      <t>Startkontigent</t>
    </r>
  </si>
  <si>
    <r>
      <rPr>
        <sz val="9"/>
        <rFont val="Arial Narrow"/>
        <family val="2"/>
      </rPr>
      <t>Tidtaking renn</t>
    </r>
  </si>
  <si>
    <r>
      <rPr>
        <sz val="9"/>
        <rFont val="Arial Narrow"/>
        <family val="2"/>
      </rPr>
      <t>Premier</t>
    </r>
  </si>
  <si>
    <r>
      <rPr>
        <sz val="9"/>
        <rFont val="Arial Narrow"/>
        <family val="2"/>
      </rPr>
      <t>Trenerutgifter langrenn</t>
    </r>
  </si>
  <si>
    <r>
      <rPr>
        <sz val="9"/>
        <rFont val="Arial Narrow"/>
        <family val="2"/>
      </rPr>
      <t>Innkjøp patroner</t>
    </r>
  </si>
  <si>
    <r>
      <rPr>
        <sz val="9"/>
        <rFont val="Arial Narrow"/>
        <family val="2"/>
      </rPr>
      <t>Innkjøp klær/utstyr</t>
    </r>
  </si>
  <si>
    <r>
      <rPr>
        <sz val="9"/>
        <rFont val="Arial Narrow"/>
        <family val="2"/>
      </rPr>
      <t>Innkjøp kiosk/kafeteria</t>
    </r>
  </si>
  <si>
    <r>
      <rPr>
        <b/>
        <sz val="9"/>
        <rFont val="Arial Narrow"/>
        <family val="2"/>
      </rPr>
      <t>Dekningsbidrag</t>
    </r>
  </si>
  <si>
    <r>
      <rPr>
        <b/>
        <sz val="9"/>
        <rFont val="Arial Narrow"/>
        <family val="2"/>
      </rPr>
      <t>Lønnskostnad</t>
    </r>
  </si>
  <si>
    <r>
      <rPr>
        <sz val="9"/>
        <rFont val="Arial Narrow"/>
        <family val="2"/>
      </rPr>
      <t>Avskrivning gangtunell</t>
    </r>
  </si>
  <si>
    <r>
      <rPr>
        <sz val="9"/>
        <rFont val="Arial Narrow"/>
        <family val="2"/>
      </rPr>
      <t>Avskriving annet</t>
    </r>
  </si>
  <si>
    <r>
      <rPr>
        <sz val="9"/>
        <rFont val="Arial Narrow"/>
        <family val="2"/>
      </rPr>
      <t>Leie lokale</t>
    </r>
  </si>
  <si>
    <r>
      <rPr>
        <sz val="9"/>
        <rFont val="Arial Narrow"/>
        <family val="2"/>
      </rPr>
      <t>Renovasjon, vann, avløp o l</t>
    </r>
  </si>
  <si>
    <r>
      <rPr>
        <sz val="9"/>
        <rFont val="Arial Narrow"/>
        <family val="2"/>
      </rPr>
      <t>Strøm Nordåsen</t>
    </r>
  </si>
  <si>
    <r>
      <rPr>
        <sz val="9"/>
        <rFont val="Arial Narrow"/>
        <family val="2"/>
      </rPr>
      <t>Renhold/avfall</t>
    </r>
  </si>
  <si>
    <r>
      <rPr>
        <sz val="9"/>
        <rFont val="Arial Narrow"/>
        <family val="2"/>
      </rPr>
      <t>Div kostnad lokaler</t>
    </r>
  </si>
  <si>
    <r>
      <rPr>
        <sz val="9"/>
        <rFont val="Arial Narrow"/>
        <family val="2"/>
      </rPr>
      <t>Alarm lokaler</t>
    </r>
  </si>
  <si>
    <r>
      <rPr>
        <sz val="9"/>
        <rFont val="Arial Narrow"/>
        <family val="2"/>
      </rPr>
      <t>Leie datasystemer</t>
    </r>
  </si>
  <si>
    <r>
      <rPr>
        <sz val="9"/>
        <rFont val="Arial Narrow"/>
        <family val="2"/>
      </rPr>
      <t>Annen leiekostnad</t>
    </r>
  </si>
  <si>
    <r>
      <rPr>
        <sz val="9"/>
        <rFont val="Arial Narrow"/>
        <family val="2"/>
      </rPr>
      <t>Inventar</t>
    </r>
  </si>
  <si>
    <r>
      <rPr>
        <sz val="9"/>
        <rFont val="Arial Narrow"/>
        <family val="2"/>
      </rPr>
      <t>Rekvisita/småanskaffelser</t>
    </r>
  </si>
  <si>
    <r>
      <rPr>
        <sz val="9"/>
        <rFont val="Arial Narrow"/>
        <family val="2"/>
      </rPr>
      <t>Drift/Vedlikehold Nordåsen</t>
    </r>
  </si>
  <si>
    <r>
      <rPr>
        <sz val="9"/>
        <rFont val="Arial Narrow"/>
        <family val="2"/>
      </rPr>
      <t>Drift/Vedlikehold Løypenett</t>
    </r>
  </si>
  <si>
    <r>
      <rPr>
        <sz val="9"/>
        <rFont val="Arial Narrow"/>
        <family val="2"/>
      </rPr>
      <t>Drift/Vedlikehold Skiskytterstadion</t>
    </r>
  </si>
  <si>
    <r>
      <rPr>
        <sz val="9"/>
        <rFont val="Arial Narrow"/>
        <family val="2"/>
      </rPr>
      <t>Reparasjon og vedlkehold annet</t>
    </r>
  </si>
  <si>
    <r>
      <rPr>
        <sz val="9"/>
        <rFont val="Arial Narrow"/>
        <family val="2"/>
      </rPr>
      <t>Regnskapshonorar</t>
    </r>
  </si>
  <si>
    <r>
      <rPr>
        <sz val="9"/>
        <rFont val="Arial Narrow"/>
        <family val="2"/>
      </rPr>
      <t>Kontorrekvisita</t>
    </r>
  </si>
  <si>
    <r>
      <rPr>
        <sz val="9"/>
        <rFont val="Arial Narrow"/>
        <family val="2"/>
      </rPr>
      <t>Trykksak</t>
    </r>
  </si>
  <si>
    <r>
      <rPr>
        <sz val="9"/>
        <rFont val="Arial Narrow"/>
        <family val="2"/>
      </rPr>
      <t>Møte, kurs, oppdatering o l</t>
    </r>
  </si>
  <si>
    <r>
      <rPr>
        <sz val="9"/>
        <rFont val="Arial Narrow"/>
        <family val="2"/>
      </rPr>
      <t>Telefon/Varmestue</t>
    </r>
  </si>
  <si>
    <r>
      <rPr>
        <sz val="9"/>
        <rFont val="Arial Narrow"/>
        <family val="2"/>
      </rPr>
      <t>Porto</t>
    </r>
  </si>
  <si>
    <r>
      <rPr>
        <sz val="9"/>
        <rFont val="Arial Narrow"/>
        <family val="2"/>
      </rPr>
      <t>Reisekostnad HL/NM/NC</t>
    </r>
  </si>
  <si>
    <r>
      <rPr>
        <sz val="9"/>
        <rFont val="Arial Narrow"/>
        <family val="2"/>
      </rPr>
      <t>Kontingent, fradragsberettiget</t>
    </r>
  </si>
  <si>
    <r>
      <rPr>
        <sz val="9"/>
        <rFont val="Arial Narrow"/>
        <family val="2"/>
      </rPr>
      <t>Gave, fradragsberettiget</t>
    </r>
  </si>
  <si>
    <r>
      <rPr>
        <sz val="9"/>
        <rFont val="Arial Narrow"/>
        <family val="2"/>
      </rPr>
      <t>Forsikringspremie</t>
    </r>
  </si>
  <si>
    <r>
      <rPr>
        <sz val="9"/>
        <rFont val="Arial Narrow"/>
        <family val="2"/>
      </rPr>
      <t>Øredifferanser ved avstemming</t>
    </r>
  </si>
  <si>
    <r>
      <rPr>
        <sz val="9"/>
        <rFont val="Arial Narrow"/>
        <family val="2"/>
      </rPr>
      <t>Eiendom- og festeavgift</t>
    </r>
  </si>
  <si>
    <r>
      <rPr>
        <sz val="9"/>
        <rFont val="Arial Narrow"/>
        <family val="2"/>
      </rPr>
      <t>Bank- og kortgebyr</t>
    </r>
  </si>
  <si>
    <r>
      <rPr>
        <sz val="9"/>
        <rFont val="Arial Narrow"/>
        <family val="2"/>
      </rPr>
      <t>Gebyr Vipps</t>
    </r>
  </si>
  <si>
    <r>
      <rPr>
        <sz val="9"/>
        <rFont val="Arial Narrow"/>
        <family val="2"/>
      </rPr>
      <t>Purregebyr</t>
    </r>
  </si>
  <si>
    <r>
      <rPr>
        <sz val="9"/>
        <rFont val="Arial Narrow"/>
        <family val="2"/>
      </rPr>
      <t>Inkasso omkost.</t>
    </r>
  </si>
  <si>
    <r>
      <rPr>
        <sz val="9"/>
        <rFont val="Arial Narrow"/>
        <family val="2"/>
      </rPr>
      <t>Annen kostnad, fradragberettiget</t>
    </r>
  </si>
  <si>
    <r>
      <rPr>
        <sz val="9"/>
        <rFont val="Arial Narrow"/>
        <family val="2"/>
      </rPr>
      <t>Gebyr innbetalinger</t>
    </r>
  </si>
  <si>
    <r>
      <rPr>
        <sz val="9"/>
        <rFont val="Arial Narrow"/>
        <family val="2"/>
      </rPr>
      <t>Renteinntekt bankinnskudd</t>
    </r>
  </si>
  <si>
    <r>
      <rPr>
        <sz val="9"/>
        <rFont val="Arial Narrow"/>
        <family val="2"/>
      </rPr>
      <t>Annen finansinntekt</t>
    </r>
  </si>
  <si>
    <r>
      <rPr>
        <sz val="9"/>
        <rFont val="Arial Narrow"/>
        <family val="2"/>
      </rPr>
      <t>Rentekostnad</t>
    </r>
  </si>
  <si>
    <t>Regnskap 2017</t>
  </si>
  <si>
    <t>Budsjett 2017</t>
  </si>
  <si>
    <t>Budsjett 2018</t>
  </si>
  <si>
    <t>Driftskostnader før avskrivinger</t>
  </si>
  <si>
    <t>Avskrivinger</t>
  </si>
  <si>
    <t>Netto finans</t>
  </si>
  <si>
    <t>Netto finansinntekt</t>
  </si>
  <si>
    <t>Driftskostnader før avskrivinger og finans</t>
  </si>
  <si>
    <t>Årsresultat</t>
  </si>
  <si>
    <t>Reklame/annonsering</t>
  </si>
  <si>
    <t>Driftsresultat før avskrivinger og finans</t>
  </si>
  <si>
    <t>Lønn påløpt</t>
  </si>
  <si>
    <t>Avskrivning bygninger</t>
  </si>
  <si>
    <t>Kontonavn</t>
  </si>
  <si>
    <t>Sponsorer</t>
  </si>
  <si>
    <t>LAM</t>
  </si>
  <si>
    <t>Grasrotmidler</t>
  </si>
  <si>
    <t>Bilgodtgjørelse trenere, oppgavepliktig</t>
  </si>
  <si>
    <t>Reisekostnad trenere, ikke oppgavepliktig</t>
  </si>
  <si>
    <t>Lønn til ansatte trenere</t>
  </si>
  <si>
    <t xml:space="preserve">Budsjett 2018 Bjerke IL Ski </t>
  </si>
  <si>
    <t>Konto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</si>
</sst>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0"/>
      <color rgb="FF000000"/>
      <name val="Times New Roman"/>
      <charset val="204"/>
    </font>
    <font>
      <b/>
      <sz val="9"/>
      <name val="Arial Narrow"/>
    </font>
    <font>
      <sz val="9"/>
      <color rgb="FF000000"/>
      <name val="Arial Narrow"/>
      <family val="2"/>
    </font>
    <font>
      <sz val="9"/>
      <name val="Arial Narrow"/>
    </font>
    <font>
      <b/>
      <sz val="9"/>
      <name val="Arial Narrow"/>
      <family val="2"/>
    </font>
    <font>
      <sz val="9"/>
      <name val="Arial Narrow"/>
      <family val="2"/>
    </font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name val="Arial Narrow"/>
      <family val="2"/>
    </font>
    <font>
      <sz val="10"/>
      <color rgb="FF000000"/>
      <name val="Times New Roman"/>
      <family val="1"/>
    </font>
    <font>
      <b/>
      <sz val="1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 shrinkToFit="1"/>
    </xf>
    <xf numFmtId="0" fontId="3" fillId="0" borderId="0" xfId="0" applyFont="1" applyFill="1" applyBorder="1" applyAlignment="1">
      <alignment vertical="top" wrapText="1"/>
    </xf>
    <xf numFmtId="0" fontId="0" fillId="2" borderId="0" xfId="0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0" fillId="0" borderId="3" xfId="0" applyFill="1" applyBorder="1" applyAlignment="1">
      <alignment horizontal="left" wrapText="1"/>
    </xf>
    <xf numFmtId="0" fontId="1" fillId="0" borderId="3" xfId="0" applyFont="1" applyFill="1" applyBorder="1" applyAlignment="1">
      <alignment vertical="top" wrapText="1"/>
    </xf>
    <xf numFmtId="0" fontId="0" fillId="2" borderId="2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top" wrapText="1"/>
    </xf>
    <xf numFmtId="0" fontId="0" fillId="0" borderId="3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164" fontId="3" fillId="0" borderId="7" xfId="1" applyNumberFormat="1" applyFont="1" applyFill="1" applyBorder="1" applyAlignment="1">
      <alignment horizontal="right" vertical="top" wrapText="1"/>
    </xf>
    <xf numFmtId="164" fontId="1" fillId="0" borderId="4" xfId="1" applyNumberFormat="1" applyFont="1" applyFill="1" applyBorder="1" applyAlignment="1">
      <alignment horizontal="right" vertical="top" wrapText="1"/>
    </xf>
    <xf numFmtId="164" fontId="0" fillId="2" borderId="7" xfId="1" applyNumberFormat="1" applyFont="1" applyFill="1" applyBorder="1" applyAlignment="1">
      <alignment horizontal="right" vertical="center" wrapText="1"/>
    </xf>
    <xf numFmtId="164" fontId="8" fillId="4" borderId="4" xfId="1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43" fontId="0" fillId="0" borderId="0" xfId="1" applyFont="1" applyFill="1" applyBorder="1" applyAlignment="1">
      <alignment horizontal="left" vertical="top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abSelected="1" workbookViewId="0">
      <selection activeCell="K77" sqref="K77"/>
    </sheetView>
  </sheetViews>
  <sheetFormatPr baseColWidth="10" defaultColWidth="8.88671875" defaultRowHeight="13.2" outlineLevelRow="1" outlineLevelCol="1" x14ac:dyDescent="0.25"/>
  <cols>
    <col min="1" max="1" width="4.88671875" bestFit="1" customWidth="1"/>
    <col min="2" max="2" width="29.21875" bestFit="1" customWidth="1"/>
    <col min="3" max="4" width="10.109375" hidden="1" customWidth="1" outlineLevel="1"/>
    <col min="5" max="5" width="10.109375" customWidth="1" collapsed="1"/>
    <col min="7" max="7" width="9.109375" customWidth="1"/>
    <col min="12" max="12" width="11.77734375" bestFit="1" customWidth="1"/>
    <col min="13" max="13" width="10.77734375" style="25" bestFit="1" customWidth="1"/>
  </cols>
  <sheetData>
    <row r="1" spans="1:7" ht="39" customHeight="1" x14ac:dyDescent="0.25">
      <c r="A1" s="23" t="s">
        <v>86</v>
      </c>
      <c r="B1" s="23"/>
      <c r="C1" s="23"/>
      <c r="D1" s="23"/>
      <c r="E1" s="24"/>
    </row>
    <row r="2" spans="1:7" ht="21" customHeight="1" x14ac:dyDescent="0.25">
      <c r="A2" s="22" t="s">
        <v>87</v>
      </c>
      <c r="B2" s="22" t="s">
        <v>79</v>
      </c>
      <c r="C2" s="16" t="s">
        <v>67</v>
      </c>
      <c r="D2" s="16" t="s">
        <v>66</v>
      </c>
      <c r="E2" s="16" t="s">
        <v>68</v>
      </c>
    </row>
    <row r="3" spans="1:7" ht="15.45" customHeight="1" x14ac:dyDescent="0.25">
      <c r="A3" s="7"/>
      <c r="B3" s="8" t="s">
        <v>0</v>
      </c>
      <c r="C3" s="17"/>
      <c r="D3" s="17"/>
      <c r="E3" s="17"/>
    </row>
    <row r="4" spans="1:7" ht="14.55" customHeight="1" x14ac:dyDescent="0.25">
      <c r="A4" s="1">
        <v>3200</v>
      </c>
      <c r="B4" s="2" t="s">
        <v>1</v>
      </c>
      <c r="C4" s="18">
        <v>100000</v>
      </c>
      <c r="D4" s="18">
        <v>89600</v>
      </c>
      <c r="E4" s="18">
        <v>90000</v>
      </c>
    </row>
    <row r="5" spans="1:7" ht="14.25" customHeight="1" x14ac:dyDescent="0.25">
      <c r="A5" s="1">
        <v>3201</v>
      </c>
      <c r="B5" s="2" t="s">
        <v>2</v>
      </c>
      <c r="C5" s="18">
        <v>2500</v>
      </c>
      <c r="D5" s="18">
        <v>3000</v>
      </c>
      <c r="E5" s="18">
        <v>3000</v>
      </c>
    </row>
    <row r="6" spans="1:7" ht="14.25" customHeight="1" x14ac:dyDescent="0.25">
      <c r="A6" s="1">
        <v>3202</v>
      </c>
      <c r="B6" s="2" t="s">
        <v>3</v>
      </c>
      <c r="C6" s="18">
        <v>11000</v>
      </c>
      <c r="D6" s="18">
        <v>10100</v>
      </c>
      <c r="E6" s="18">
        <v>10000</v>
      </c>
    </row>
    <row r="7" spans="1:7" ht="14.25" customHeight="1" x14ac:dyDescent="0.25">
      <c r="A7" s="1">
        <v>3205</v>
      </c>
      <c r="B7" s="2" t="s">
        <v>4</v>
      </c>
      <c r="C7" s="18">
        <v>50000</v>
      </c>
      <c r="D7" s="18">
        <v>39300</v>
      </c>
      <c r="E7" s="18">
        <v>40000</v>
      </c>
    </row>
    <row r="8" spans="1:7" ht="14.25" customHeight="1" x14ac:dyDescent="0.25">
      <c r="A8" s="1">
        <v>3210</v>
      </c>
      <c r="B8" s="2" t="s">
        <v>5</v>
      </c>
      <c r="C8" s="18">
        <v>25000</v>
      </c>
      <c r="D8" s="18">
        <v>45912</v>
      </c>
      <c r="E8" s="18">
        <v>35000</v>
      </c>
    </row>
    <row r="9" spans="1:7" ht="14.25" customHeight="1" x14ac:dyDescent="0.25">
      <c r="A9" s="1">
        <v>3211</v>
      </c>
      <c r="B9" s="2" t="s">
        <v>6</v>
      </c>
      <c r="C9" s="18">
        <v>195000</v>
      </c>
      <c r="D9" s="18">
        <v>327726.76</v>
      </c>
      <c r="E9" s="18">
        <v>250000</v>
      </c>
    </row>
    <row r="10" spans="1:7" ht="14.25" hidden="1" customHeight="1" outlineLevel="1" x14ac:dyDescent="0.25">
      <c r="A10" s="1">
        <v>3212</v>
      </c>
      <c r="B10" s="2" t="s">
        <v>7</v>
      </c>
      <c r="C10" s="18">
        <v>-9000</v>
      </c>
      <c r="D10" s="18">
        <v>6000</v>
      </c>
      <c r="E10" s="18"/>
    </row>
    <row r="11" spans="1:7" ht="14.25" customHeight="1" collapsed="1" x14ac:dyDescent="0.25">
      <c r="A11" s="1">
        <v>3220</v>
      </c>
      <c r="B11" s="2" t="s">
        <v>8</v>
      </c>
      <c r="C11" s="18">
        <v>696368</v>
      </c>
      <c r="D11" s="18">
        <v>577015.22</v>
      </c>
      <c r="E11" s="18">
        <v>631000</v>
      </c>
    </row>
    <row r="12" spans="1:7" ht="14.25" customHeight="1" x14ac:dyDescent="0.25">
      <c r="A12" s="1">
        <v>3221</v>
      </c>
      <c r="B12" s="2" t="s">
        <v>9</v>
      </c>
      <c r="C12" s="18">
        <v>92558</v>
      </c>
      <c r="D12" s="18">
        <v>92608</v>
      </c>
      <c r="E12" s="18">
        <v>80000</v>
      </c>
    </row>
    <row r="13" spans="1:7" ht="14.25" hidden="1" customHeight="1" outlineLevel="1" x14ac:dyDescent="0.25">
      <c r="A13" s="1">
        <v>3223</v>
      </c>
      <c r="B13" s="2" t="s">
        <v>10</v>
      </c>
      <c r="C13" s="18"/>
      <c r="D13" s="18">
        <v>66600</v>
      </c>
      <c r="E13" s="18"/>
      <c r="G13" s="14"/>
    </row>
    <row r="14" spans="1:7" ht="14.25" customHeight="1" collapsed="1" x14ac:dyDescent="0.25">
      <c r="A14" s="1">
        <v>3224</v>
      </c>
      <c r="B14" s="2" t="s">
        <v>11</v>
      </c>
      <c r="C14" s="18">
        <v>10000</v>
      </c>
      <c r="D14" s="18">
        <v>12500</v>
      </c>
      <c r="E14" s="18">
        <v>12500</v>
      </c>
    </row>
    <row r="15" spans="1:7" ht="14.25" customHeight="1" x14ac:dyDescent="0.25">
      <c r="A15" s="1">
        <v>3230</v>
      </c>
      <c r="B15" s="2" t="s">
        <v>12</v>
      </c>
      <c r="C15" s="18">
        <v>145684</v>
      </c>
      <c r="D15" s="18">
        <v>144641</v>
      </c>
      <c r="E15" s="18">
        <v>121000</v>
      </c>
    </row>
    <row r="16" spans="1:7" ht="14.25" customHeight="1" x14ac:dyDescent="0.25">
      <c r="A16" s="1">
        <v>3231</v>
      </c>
      <c r="B16" s="2" t="s">
        <v>13</v>
      </c>
      <c r="C16" s="18"/>
      <c r="D16" s="18">
        <v>6800</v>
      </c>
      <c r="E16" s="18">
        <v>5000</v>
      </c>
    </row>
    <row r="17" spans="1:7" ht="14.25" customHeight="1" x14ac:dyDescent="0.25">
      <c r="A17" s="1">
        <v>3905</v>
      </c>
      <c r="B17" s="2" t="s">
        <v>14</v>
      </c>
      <c r="C17" s="18">
        <v>63000</v>
      </c>
      <c r="D17" s="18">
        <v>50703</v>
      </c>
      <c r="E17" s="18">
        <v>55000</v>
      </c>
    </row>
    <row r="18" spans="1:7" ht="14.25" hidden="1" customHeight="1" outlineLevel="1" x14ac:dyDescent="0.25">
      <c r="A18" s="1">
        <v>3910</v>
      </c>
      <c r="B18" s="2" t="s">
        <v>15</v>
      </c>
      <c r="C18" s="18">
        <v>330</v>
      </c>
      <c r="D18" s="18">
        <v>8172.2</v>
      </c>
      <c r="E18" s="18"/>
    </row>
    <row r="19" spans="1:7" ht="15.45" customHeight="1" collapsed="1" x14ac:dyDescent="0.25">
      <c r="A19" s="5"/>
      <c r="B19" s="6" t="s">
        <v>0</v>
      </c>
      <c r="C19" s="19">
        <f>SUM(C4:C18)</f>
        <v>1382440</v>
      </c>
      <c r="D19" s="19">
        <f>SUM(D4:D18)</f>
        <v>1480678.18</v>
      </c>
      <c r="E19" s="19">
        <f>SUM(E4:E18)</f>
        <v>1332500</v>
      </c>
    </row>
    <row r="20" spans="1:7" ht="24.45" customHeight="1" x14ac:dyDescent="0.25">
      <c r="A20" s="3"/>
      <c r="B20" s="4" t="s">
        <v>16</v>
      </c>
      <c r="C20" s="20"/>
      <c r="D20" s="20"/>
      <c r="E20" s="20"/>
    </row>
    <row r="21" spans="1:7" ht="14.55" customHeight="1" x14ac:dyDescent="0.25">
      <c r="A21" s="1">
        <v>4000</v>
      </c>
      <c r="B21" s="2" t="s">
        <v>17</v>
      </c>
      <c r="C21" s="18">
        <f>201216+65800</f>
        <v>267016</v>
      </c>
      <c r="D21" s="18">
        <v>331815.84000000003</v>
      </c>
      <c r="E21" s="18">
        <v>310000</v>
      </c>
    </row>
    <row r="22" spans="1:7" ht="14.25" customHeight="1" x14ac:dyDescent="0.25">
      <c r="A22" s="1">
        <v>4001</v>
      </c>
      <c r="B22" s="2" t="s">
        <v>18</v>
      </c>
      <c r="C22" s="18">
        <v>72948</v>
      </c>
      <c r="D22" s="18">
        <v>57547.5</v>
      </c>
      <c r="E22" s="18">
        <v>43000</v>
      </c>
    </row>
    <row r="23" spans="1:7" ht="14.25" customHeight="1" x14ac:dyDescent="0.25">
      <c r="A23" s="1">
        <v>4002</v>
      </c>
      <c r="B23" s="2" t="s">
        <v>19</v>
      </c>
      <c r="C23" s="18">
        <v>35000</v>
      </c>
      <c r="D23" s="18">
        <v>41851.339999999997</v>
      </c>
      <c r="E23" s="18">
        <v>45000</v>
      </c>
    </row>
    <row r="24" spans="1:7" ht="14.25" customHeight="1" x14ac:dyDescent="0.25">
      <c r="A24" s="1">
        <v>4003</v>
      </c>
      <c r="B24" s="2" t="s">
        <v>20</v>
      </c>
      <c r="C24" s="18">
        <v>70000</v>
      </c>
      <c r="D24" s="18">
        <v>52995</v>
      </c>
      <c r="E24" s="18">
        <v>50000</v>
      </c>
    </row>
    <row r="25" spans="1:7" ht="14.25" customHeight="1" x14ac:dyDescent="0.25">
      <c r="A25" s="1">
        <v>4005</v>
      </c>
      <c r="B25" s="2" t="s">
        <v>21</v>
      </c>
      <c r="C25" s="18">
        <v>24757</v>
      </c>
      <c r="D25" s="18">
        <v>30975.75</v>
      </c>
      <c r="E25" s="18">
        <v>44500</v>
      </c>
    </row>
    <row r="26" spans="1:7" ht="14.25" customHeight="1" x14ac:dyDescent="0.25">
      <c r="A26" s="1">
        <v>4010</v>
      </c>
      <c r="B26" s="2" t="s">
        <v>22</v>
      </c>
      <c r="C26" s="18">
        <v>95467</v>
      </c>
      <c r="D26" s="18">
        <v>95425</v>
      </c>
      <c r="E26" s="18">
        <v>58000</v>
      </c>
    </row>
    <row r="27" spans="1:7" ht="14.25" customHeight="1" x14ac:dyDescent="0.25">
      <c r="A27" s="1">
        <v>4302</v>
      </c>
      <c r="B27" s="2" t="s">
        <v>23</v>
      </c>
      <c r="C27" s="18"/>
      <c r="D27" s="18">
        <v>33620</v>
      </c>
      <c r="E27" s="18">
        <v>60000</v>
      </c>
    </row>
    <row r="28" spans="1:7" ht="14.25" customHeight="1" x14ac:dyDescent="0.25">
      <c r="A28" s="1">
        <v>4504</v>
      </c>
      <c r="B28" s="2" t="s">
        <v>24</v>
      </c>
      <c r="C28" s="18"/>
      <c r="D28" s="18">
        <v>2104</v>
      </c>
      <c r="E28" s="18">
        <v>2500</v>
      </c>
    </row>
    <row r="29" spans="1:7" ht="14.25" hidden="1" customHeight="1" outlineLevel="1" x14ac:dyDescent="0.25">
      <c r="A29" s="1">
        <v>4505</v>
      </c>
      <c r="B29" s="2" t="s">
        <v>25</v>
      </c>
      <c r="C29" s="18"/>
      <c r="D29" s="18">
        <v>37198.239999999998</v>
      </c>
      <c r="E29" s="18"/>
      <c r="G29" s="14"/>
    </row>
    <row r="30" spans="1:7" ht="14.25" customHeight="1" collapsed="1" x14ac:dyDescent="0.25">
      <c r="A30" s="1">
        <v>4506</v>
      </c>
      <c r="B30" s="2" t="s">
        <v>26</v>
      </c>
      <c r="C30" s="18">
        <v>75000</v>
      </c>
      <c r="D30" s="18">
        <v>50650.59</v>
      </c>
      <c r="E30" s="18">
        <v>50000</v>
      </c>
    </row>
    <row r="31" spans="1:7" ht="15.45" customHeight="1" x14ac:dyDescent="0.25">
      <c r="A31" s="5"/>
      <c r="B31" s="6" t="s">
        <v>16</v>
      </c>
      <c r="C31" s="19">
        <f>SUM(C21:C30)</f>
        <v>640188</v>
      </c>
      <c r="D31" s="19">
        <f>SUM(D21:D30)</f>
        <v>734183.26</v>
      </c>
      <c r="E31" s="19">
        <f>SUM(E21:E30)</f>
        <v>663000</v>
      </c>
    </row>
    <row r="32" spans="1:7" ht="15.45" customHeight="1" x14ac:dyDescent="0.25">
      <c r="A32" s="5"/>
      <c r="B32" s="6" t="s">
        <v>27</v>
      </c>
      <c r="C32" s="19">
        <f>+C19-C31</f>
        <v>742252</v>
      </c>
      <c r="D32" s="19">
        <f>+D19-D31</f>
        <v>746494.91999999993</v>
      </c>
      <c r="E32" s="19">
        <f>+E19-E31</f>
        <v>669500</v>
      </c>
    </row>
    <row r="33" spans="1:7" x14ac:dyDescent="0.25">
      <c r="A33" s="3"/>
      <c r="B33" s="4" t="s">
        <v>28</v>
      </c>
      <c r="C33" s="20"/>
      <c r="D33" s="20"/>
      <c r="E33" s="20"/>
    </row>
    <row r="34" spans="1:7" ht="14.55" customHeight="1" x14ac:dyDescent="0.25">
      <c r="A34" s="1">
        <v>5000</v>
      </c>
      <c r="B34" s="15" t="s">
        <v>85</v>
      </c>
      <c r="C34" s="18">
        <v>131200</v>
      </c>
      <c r="D34" s="18">
        <v>6220</v>
      </c>
      <c r="E34" s="18">
        <v>60000</v>
      </c>
    </row>
    <row r="35" spans="1:7" ht="14.55" hidden="1" customHeight="1" outlineLevel="1" x14ac:dyDescent="0.25">
      <c r="A35" s="1">
        <v>5005</v>
      </c>
      <c r="B35" s="15" t="s">
        <v>77</v>
      </c>
      <c r="C35" s="18"/>
      <c r="D35" s="18">
        <v>13291</v>
      </c>
      <c r="E35" s="18"/>
    </row>
    <row r="36" spans="1:7" ht="15.45" customHeight="1" collapsed="1" x14ac:dyDescent="0.25">
      <c r="A36" s="5"/>
      <c r="B36" s="6" t="s">
        <v>28</v>
      </c>
      <c r="C36" s="19">
        <f t="shared" ref="C36:E36" si="0">SUM(C34:C35)</f>
        <v>131200</v>
      </c>
      <c r="D36" s="19">
        <f t="shared" si="0"/>
        <v>19511</v>
      </c>
      <c r="E36" s="19">
        <f t="shared" si="0"/>
        <v>60000</v>
      </c>
    </row>
    <row r="37" spans="1:7" x14ac:dyDescent="0.25">
      <c r="A37" s="3"/>
      <c r="B37" s="4" t="s">
        <v>69</v>
      </c>
      <c r="C37" s="20"/>
      <c r="D37" s="20"/>
      <c r="E37" s="20"/>
    </row>
    <row r="38" spans="1:7" x14ac:dyDescent="0.25">
      <c r="A38" s="1">
        <v>6300</v>
      </c>
      <c r="B38" s="2" t="s">
        <v>31</v>
      </c>
      <c r="C38" s="18">
        <v>0</v>
      </c>
      <c r="D38" s="18">
        <v>3520</v>
      </c>
      <c r="E38" s="18">
        <v>5000</v>
      </c>
    </row>
    <row r="39" spans="1:7" x14ac:dyDescent="0.25">
      <c r="A39" s="1">
        <v>6320</v>
      </c>
      <c r="B39" s="2" t="s">
        <v>32</v>
      </c>
      <c r="C39" s="18">
        <v>30000</v>
      </c>
      <c r="D39" s="18">
        <v>26530.01</v>
      </c>
      <c r="E39" s="18">
        <v>26000</v>
      </c>
    </row>
    <row r="40" spans="1:7" x14ac:dyDescent="0.25">
      <c r="A40" s="1">
        <v>6340</v>
      </c>
      <c r="B40" s="2" t="s">
        <v>33</v>
      </c>
      <c r="C40" s="18">
        <v>65000</v>
      </c>
      <c r="D40" s="18">
        <v>74973.600000000006</v>
      </c>
      <c r="E40" s="18">
        <v>80000</v>
      </c>
    </row>
    <row r="41" spans="1:7" x14ac:dyDescent="0.25">
      <c r="A41" s="1">
        <v>6360</v>
      </c>
      <c r="B41" s="2" t="s">
        <v>34</v>
      </c>
      <c r="C41" s="18">
        <v>30000</v>
      </c>
      <c r="D41" s="18">
        <v>1994.13</v>
      </c>
      <c r="E41" s="18">
        <v>10000</v>
      </c>
    </row>
    <row r="42" spans="1:7" x14ac:dyDescent="0.25">
      <c r="A42" s="1">
        <v>6390</v>
      </c>
      <c r="B42" s="2" t="s">
        <v>35</v>
      </c>
      <c r="C42" s="18">
        <v>1500</v>
      </c>
      <c r="D42" s="18">
        <v>14390</v>
      </c>
      <c r="E42" s="18">
        <v>10000</v>
      </c>
    </row>
    <row r="43" spans="1:7" x14ac:dyDescent="0.25">
      <c r="A43" s="1">
        <v>6391</v>
      </c>
      <c r="B43" s="2" t="s">
        <v>36</v>
      </c>
      <c r="C43" s="18">
        <v>6500</v>
      </c>
      <c r="D43" s="18">
        <v>6375.5</v>
      </c>
      <c r="E43" s="18">
        <v>6500</v>
      </c>
    </row>
    <row r="44" spans="1:7" x14ac:dyDescent="0.25">
      <c r="A44" s="1">
        <v>6420</v>
      </c>
      <c r="B44" s="2" t="s">
        <v>37</v>
      </c>
      <c r="C44" s="18">
        <v>12000</v>
      </c>
      <c r="D44" s="18">
        <v>1124</v>
      </c>
      <c r="E44" s="18">
        <v>1200</v>
      </c>
    </row>
    <row r="45" spans="1:7" hidden="1" outlineLevel="1" x14ac:dyDescent="0.25">
      <c r="A45" s="1">
        <v>6490</v>
      </c>
      <c r="B45" s="2" t="s">
        <v>38</v>
      </c>
      <c r="C45" s="18">
        <v>5000</v>
      </c>
      <c r="D45" s="18">
        <v>1100</v>
      </c>
      <c r="E45" s="18"/>
    </row>
    <row r="46" spans="1:7" collapsed="1" x14ac:dyDescent="0.25">
      <c r="A46" s="1">
        <v>6540</v>
      </c>
      <c r="B46" s="2" t="s">
        <v>39</v>
      </c>
      <c r="C46" s="18">
        <v>11700</v>
      </c>
      <c r="D46" s="18">
        <v>11700</v>
      </c>
      <c r="E46" s="18">
        <v>15000</v>
      </c>
      <c r="G46" s="14"/>
    </row>
    <row r="47" spans="1:7" x14ac:dyDescent="0.25">
      <c r="A47" s="1">
        <v>6560</v>
      </c>
      <c r="B47" s="2" t="s">
        <v>40</v>
      </c>
      <c r="C47" s="18">
        <v>11000</v>
      </c>
      <c r="D47" s="18">
        <v>598</v>
      </c>
      <c r="E47" s="18">
        <v>1500</v>
      </c>
    </row>
    <row r="48" spans="1:7" x14ac:dyDescent="0.25">
      <c r="A48" s="1">
        <v>6600</v>
      </c>
      <c r="B48" s="2" t="s">
        <v>41</v>
      </c>
      <c r="C48" s="18">
        <v>50000</v>
      </c>
      <c r="D48" s="18">
        <v>43041.98</v>
      </c>
      <c r="E48" s="18">
        <v>50000</v>
      </c>
    </row>
    <row r="49" spans="1:5" x14ac:dyDescent="0.25">
      <c r="A49" s="1">
        <v>6620</v>
      </c>
      <c r="B49" s="2" t="s">
        <v>42</v>
      </c>
      <c r="C49" s="18">
        <v>50000</v>
      </c>
      <c r="D49" s="18">
        <v>56890.62</v>
      </c>
      <c r="E49" s="18">
        <v>50000</v>
      </c>
    </row>
    <row r="50" spans="1:5" x14ac:dyDescent="0.25">
      <c r="A50" s="1">
        <v>6630</v>
      </c>
      <c r="B50" s="2" t="s">
        <v>43</v>
      </c>
      <c r="C50" s="18">
        <v>25000</v>
      </c>
      <c r="D50" s="18">
        <v>3196</v>
      </c>
      <c r="E50" s="18">
        <v>25000</v>
      </c>
    </row>
    <row r="51" spans="1:5" x14ac:dyDescent="0.25">
      <c r="A51" s="1">
        <v>6699</v>
      </c>
      <c r="B51" s="2" t="s">
        <v>44</v>
      </c>
      <c r="C51" s="18">
        <f>2000+7000</f>
        <v>9000</v>
      </c>
      <c r="D51" s="18">
        <v>6727.25</v>
      </c>
      <c r="E51" s="18">
        <v>5000</v>
      </c>
    </row>
    <row r="52" spans="1:5" x14ac:dyDescent="0.25">
      <c r="A52" s="1">
        <v>6705</v>
      </c>
      <c r="B52" s="2" t="s">
        <v>45</v>
      </c>
      <c r="C52" s="18">
        <v>35000</v>
      </c>
      <c r="D52" s="18">
        <v>22782</v>
      </c>
      <c r="E52" s="18">
        <v>35000</v>
      </c>
    </row>
    <row r="53" spans="1:5" x14ac:dyDescent="0.25">
      <c r="A53" s="1">
        <v>6800</v>
      </c>
      <c r="B53" s="2" t="s">
        <v>46</v>
      </c>
      <c r="C53" s="18">
        <v>1000</v>
      </c>
      <c r="D53" s="18">
        <v>3791.58</v>
      </c>
      <c r="E53" s="18">
        <v>1500</v>
      </c>
    </row>
    <row r="54" spans="1:5" x14ac:dyDescent="0.25">
      <c r="A54" s="1">
        <v>6820</v>
      </c>
      <c r="B54" s="2" t="s">
        <v>47</v>
      </c>
      <c r="C54" s="18">
        <v>0</v>
      </c>
      <c r="D54" s="18">
        <v>2645</v>
      </c>
      <c r="E54" s="18">
        <v>1500</v>
      </c>
    </row>
    <row r="55" spans="1:5" x14ac:dyDescent="0.25">
      <c r="A55" s="1">
        <v>6860</v>
      </c>
      <c r="B55" s="2" t="s">
        <v>48</v>
      </c>
      <c r="C55" s="18">
        <v>10000</v>
      </c>
      <c r="D55" s="18"/>
      <c r="E55" s="18">
        <v>3500</v>
      </c>
    </row>
    <row r="56" spans="1:5" x14ac:dyDescent="0.25">
      <c r="A56" s="1">
        <v>6900</v>
      </c>
      <c r="B56" s="2" t="s">
        <v>49</v>
      </c>
      <c r="C56" s="18">
        <v>10000</v>
      </c>
      <c r="D56" s="18">
        <v>10516.18</v>
      </c>
      <c r="E56" s="18">
        <v>11000</v>
      </c>
    </row>
    <row r="57" spans="1:5" hidden="1" outlineLevel="1" x14ac:dyDescent="0.25">
      <c r="A57" s="1">
        <v>6940</v>
      </c>
      <c r="B57" s="2" t="s">
        <v>50</v>
      </c>
      <c r="C57" s="18">
        <v>7500</v>
      </c>
      <c r="D57" s="18"/>
      <c r="E57" s="18"/>
    </row>
    <row r="58" spans="1:5" hidden="1" outlineLevel="1" x14ac:dyDescent="0.25">
      <c r="A58" s="1">
        <v>7100</v>
      </c>
      <c r="B58" s="15" t="s">
        <v>83</v>
      </c>
      <c r="C58" s="18"/>
      <c r="D58" s="18">
        <v>8072</v>
      </c>
      <c r="E58" s="18"/>
    </row>
    <row r="59" spans="1:5" hidden="1" outlineLevel="1" x14ac:dyDescent="0.25">
      <c r="A59" s="1">
        <v>7140</v>
      </c>
      <c r="B59" s="15" t="s">
        <v>84</v>
      </c>
      <c r="C59" s="18"/>
      <c r="D59" s="18">
        <v>637</v>
      </c>
      <c r="E59" s="18"/>
    </row>
    <row r="60" spans="1:5" collapsed="1" x14ac:dyDescent="0.25">
      <c r="A60" s="1">
        <v>7141</v>
      </c>
      <c r="B60" s="2" t="s">
        <v>51</v>
      </c>
      <c r="C60" s="18">
        <v>35000</v>
      </c>
      <c r="D60" s="18">
        <v>34794</v>
      </c>
      <c r="E60" s="18">
        <v>30000</v>
      </c>
    </row>
    <row r="61" spans="1:5" ht="13.05" hidden="1" customHeight="1" outlineLevel="1" x14ac:dyDescent="0.25">
      <c r="A61" s="1">
        <v>7320</v>
      </c>
      <c r="B61" s="15" t="s">
        <v>75</v>
      </c>
      <c r="C61" s="18">
        <v>2000</v>
      </c>
      <c r="D61" s="18">
        <v>3750</v>
      </c>
      <c r="E61" s="18"/>
    </row>
    <row r="62" spans="1:5" ht="13.05" customHeight="1" collapsed="1" x14ac:dyDescent="0.25">
      <c r="A62" s="1">
        <v>7400</v>
      </c>
      <c r="B62" s="2" t="s">
        <v>52</v>
      </c>
      <c r="C62" s="18">
        <v>3000</v>
      </c>
      <c r="D62" s="18">
        <v>3000</v>
      </c>
      <c r="E62" s="18">
        <v>3500</v>
      </c>
    </row>
    <row r="63" spans="1:5" ht="12.45" customHeight="1" x14ac:dyDescent="0.25">
      <c r="A63" s="1">
        <v>7420</v>
      </c>
      <c r="B63" s="2" t="s">
        <v>53</v>
      </c>
      <c r="C63" s="18">
        <v>0</v>
      </c>
      <c r="D63" s="18"/>
      <c r="E63" s="18">
        <v>3250</v>
      </c>
    </row>
    <row r="64" spans="1:5" x14ac:dyDescent="0.25">
      <c r="A64" s="1">
        <v>7500</v>
      </c>
      <c r="B64" s="2" t="s">
        <v>54</v>
      </c>
      <c r="C64" s="18">
        <v>70000</v>
      </c>
      <c r="D64" s="18">
        <v>71922</v>
      </c>
      <c r="E64" s="18">
        <f>81083-35000</f>
        <v>46083</v>
      </c>
    </row>
    <row r="65" spans="1:5" ht="13.05" hidden="1" customHeight="1" outlineLevel="1" x14ac:dyDescent="0.25">
      <c r="A65" s="1">
        <v>7740</v>
      </c>
      <c r="B65" s="2" t="s">
        <v>55</v>
      </c>
      <c r="C65" s="18">
        <v>0</v>
      </c>
      <c r="D65" s="18">
        <v>-0.97</v>
      </c>
      <c r="E65" s="18"/>
    </row>
    <row r="66" spans="1:5" ht="14.25" customHeight="1" collapsed="1" x14ac:dyDescent="0.25">
      <c r="A66" s="1">
        <v>7750</v>
      </c>
      <c r="B66" s="2" t="s">
        <v>56</v>
      </c>
      <c r="C66" s="18">
        <v>2600</v>
      </c>
      <c r="D66" s="18">
        <v>2616</v>
      </c>
      <c r="E66" s="18">
        <v>2700</v>
      </c>
    </row>
    <row r="67" spans="1:5" ht="14.25" customHeight="1" x14ac:dyDescent="0.25">
      <c r="A67" s="1">
        <v>7770</v>
      </c>
      <c r="B67" s="2" t="s">
        <v>57</v>
      </c>
      <c r="C67" s="18">
        <v>1000</v>
      </c>
      <c r="D67" s="18">
        <v>3479.75</v>
      </c>
      <c r="E67" s="18">
        <v>2000</v>
      </c>
    </row>
    <row r="68" spans="1:5" ht="14.25" customHeight="1" x14ac:dyDescent="0.25">
      <c r="A68" s="1">
        <v>7771</v>
      </c>
      <c r="B68" s="2" t="s">
        <v>58</v>
      </c>
      <c r="C68" s="18">
        <v>0</v>
      </c>
      <c r="D68" s="18">
        <v>208.25</v>
      </c>
      <c r="E68" s="18">
        <v>2500</v>
      </c>
    </row>
    <row r="69" spans="1:5" ht="14.25" customHeight="1" x14ac:dyDescent="0.25">
      <c r="A69" s="1">
        <v>7775</v>
      </c>
      <c r="B69" s="2" t="s">
        <v>59</v>
      </c>
      <c r="C69" s="18">
        <v>200</v>
      </c>
      <c r="D69" s="18">
        <v>538.57000000000005</v>
      </c>
      <c r="E69" s="18">
        <v>500</v>
      </c>
    </row>
    <row r="70" spans="1:5" x14ac:dyDescent="0.25">
      <c r="A70" s="1">
        <v>7776</v>
      </c>
      <c r="B70" s="2" t="s">
        <v>60</v>
      </c>
      <c r="C70" s="18">
        <v>0</v>
      </c>
      <c r="D70" s="18">
        <v>4022.5</v>
      </c>
      <c r="E70" s="18">
        <v>2000</v>
      </c>
    </row>
    <row r="71" spans="1:5" ht="13.05" hidden="1" customHeight="1" outlineLevel="1" x14ac:dyDescent="0.25">
      <c r="A71" s="1">
        <v>7790</v>
      </c>
      <c r="B71" s="2" t="s">
        <v>61</v>
      </c>
      <c r="C71" s="18">
        <v>5000</v>
      </c>
      <c r="D71" s="18">
        <v>4960</v>
      </c>
      <c r="E71" s="18"/>
    </row>
    <row r="72" spans="1:5" collapsed="1" x14ac:dyDescent="0.25">
      <c r="A72" s="1">
        <v>7795</v>
      </c>
      <c r="B72" s="2" t="s">
        <v>62</v>
      </c>
      <c r="C72" s="18">
        <v>0</v>
      </c>
      <c r="D72" s="18">
        <v>11831.3</v>
      </c>
      <c r="E72" s="18">
        <v>12000</v>
      </c>
    </row>
    <row r="73" spans="1:5" x14ac:dyDescent="0.25">
      <c r="A73" s="9"/>
      <c r="B73" s="10" t="s">
        <v>73</v>
      </c>
      <c r="C73" s="19">
        <f>SUM(C38:C72)</f>
        <v>489000</v>
      </c>
      <c r="D73" s="19">
        <f>SUM(D38:D72)</f>
        <v>441726.25</v>
      </c>
      <c r="E73" s="19">
        <f>SUM(E38:E72)</f>
        <v>442233</v>
      </c>
    </row>
    <row r="74" spans="1:5" x14ac:dyDescent="0.25">
      <c r="A74" s="9"/>
      <c r="B74" s="10" t="s">
        <v>76</v>
      </c>
      <c r="C74" s="19">
        <f>+C32-C36-C73</f>
        <v>122052</v>
      </c>
      <c r="D74" s="19">
        <f>+D32-D36-D73</f>
        <v>285257.66999999993</v>
      </c>
      <c r="E74" s="19">
        <f>+E32-E36-E73</f>
        <v>167267</v>
      </c>
    </row>
    <row r="75" spans="1:5" ht="13.05" customHeight="1" x14ac:dyDescent="0.25">
      <c r="A75" s="3"/>
      <c r="B75" s="4" t="s">
        <v>70</v>
      </c>
      <c r="C75" s="20"/>
      <c r="D75" s="20"/>
      <c r="E75" s="20"/>
    </row>
    <row r="76" spans="1:5" ht="14.25" customHeight="1" x14ac:dyDescent="0.25">
      <c r="A76" s="1">
        <v>6000</v>
      </c>
      <c r="B76" s="15" t="s">
        <v>78</v>
      </c>
      <c r="C76" s="18">
        <v>81298</v>
      </c>
      <c r="D76" s="18">
        <v>81298</v>
      </c>
      <c r="E76" s="18">
        <v>90000</v>
      </c>
    </row>
    <row r="77" spans="1:5" ht="14.25" customHeight="1" x14ac:dyDescent="0.25">
      <c r="A77" s="1">
        <v>6001</v>
      </c>
      <c r="B77" s="2" t="s">
        <v>29</v>
      </c>
      <c r="C77" s="18">
        <v>15285</v>
      </c>
      <c r="D77" s="18">
        <v>15285</v>
      </c>
      <c r="E77" s="18">
        <f>+D77</f>
        <v>15285</v>
      </c>
    </row>
    <row r="78" spans="1:5" x14ac:dyDescent="0.25">
      <c r="A78" s="1">
        <v>6010</v>
      </c>
      <c r="B78" s="2" t="s">
        <v>30</v>
      </c>
      <c r="C78" s="18">
        <v>43450</v>
      </c>
      <c r="D78" s="18">
        <v>43450</v>
      </c>
      <c r="E78" s="18">
        <f>+D78</f>
        <v>43450</v>
      </c>
    </row>
    <row r="79" spans="1:5" x14ac:dyDescent="0.25">
      <c r="A79" s="9"/>
      <c r="B79" s="10" t="s">
        <v>70</v>
      </c>
      <c r="C79" s="19">
        <f>SUM(C76:C78)</f>
        <v>140033</v>
      </c>
      <c r="D79" s="19">
        <f>SUM(D76:D78)</f>
        <v>140033</v>
      </c>
      <c r="E79" s="19">
        <f>SUM(E76:E78)</f>
        <v>148735</v>
      </c>
    </row>
    <row r="80" spans="1:5" ht="12.6" customHeight="1" x14ac:dyDescent="0.25">
      <c r="A80" s="3"/>
      <c r="B80" s="4" t="s">
        <v>71</v>
      </c>
      <c r="C80" s="20"/>
      <c r="D80" s="20"/>
      <c r="E80" s="20"/>
    </row>
    <row r="81" spans="1:14" ht="12.45" customHeight="1" x14ac:dyDescent="0.25">
      <c r="A81" s="1">
        <v>8051</v>
      </c>
      <c r="B81" s="2" t="s">
        <v>63</v>
      </c>
      <c r="C81" s="18">
        <v>0</v>
      </c>
      <c r="D81" s="18">
        <v>937.54</v>
      </c>
      <c r="E81" s="18">
        <v>500</v>
      </c>
    </row>
    <row r="82" spans="1:14" ht="14.25" customHeight="1" x14ac:dyDescent="0.25">
      <c r="A82" s="1">
        <v>8070</v>
      </c>
      <c r="B82" s="2" t="s">
        <v>64</v>
      </c>
      <c r="C82" s="18">
        <v>6000</v>
      </c>
      <c r="D82" s="18">
        <v>10086</v>
      </c>
      <c r="E82" s="18">
        <v>7500</v>
      </c>
    </row>
    <row r="83" spans="1:14" hidden="1" outlineLevel="1" x14ac:dyDescent="0.25">
      <c r="A83" s="1">
        <v>8155</v>
      </c>
      <c r="B83" s="2" t="s">
        <v>65</v>
      </c>
      <c r="C83" s="18">
        <v>0</v>
      </c>
      <c r="D83" s="18">
        <v>-144.5</v>
      </c>
      <c r="E83" s="18"/>
    </row>
    <row r="84" spans="1:14" s="13" customFormat="1" ht="13.2" customHeight="1" collapsed="1" x14ac:dyDescent="0.25">
      <c r="A84" s="9"/>
      <c r="B84" s="10" t="s">
        <v>72</v>
      </c>
      <c r="C84" s="19">
        <f>SUM(C81:C83)</f>
        <v>6000</v>
      </c>
      <c r="D84" s="19">
        <f>SUM(D81:D83)</f>
        <v>10879.04</v>
      </c>
      <c r="E84" s="19">
        <f>SUM(E81:E83)</f>
        <v>8000</v>
      </c>
      <c r="F84"/>
      <c r="H84"/>
      <c r="I84"/>
      <c r="J84"/>
      <c r="K84"/>
      <c r="L84"/>
      <c r="M84" s="25"/>
      <c r="N84"/>
    </row>
    <row r="85" spans="1:14" ht="22.2" customHeight="1" x14ac:dyDescent="0.25">
      <c r="A85" s="11"/>
      <c r="B85" s="12" t="s">
        <v>74</v>
      </c>
      <c r="C85" s="21">
        <f>+C74-C79+C84</f>
        <v>-11981</v>
      </c>
      <c r="D85" s="21">
        <f>+D74-D79+D84</f>
        <v>156103.70999999993</v>
      </c>
      <c r="E85" s="21">
        <f>+E74-E79+E84</f>
        <v>26532</v>
      </c>
      <c r="F85" s="13"/>
    </row>
    <row r="86" spans="1:14" ht="15.3" customHeight="1" x14ac:dyDescent="0.25"/>
    <row r="87" spans="1:14" ht="12.45" customHeight="1" x14ac:dyDescent="0.25"/>
  </sheetData>
  <mergeCells count="1">
    <mergeCell ref="A1:E1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D18" sqref="D18"/>
    </sheetView>
  </sheetViews>
  <sheetFormatPr baseColWidth="10" defaultRowHeight="13.2" x14ac:dyDescent="0.25"/>
  <sheetData>
    <row r="1" spans="1:2" x14ac:dyDescent="0.25">
      <c r="A1" t="s">
        <v>80</v>
      </c>
      <c r="B1" s="25">
        <v>65000</v>
      </c>
    </row>
    <row r="2" spans="1:2" x14ac:dyDescent="0.25">
      <c r="A2" t="s">
        <v>81</v>
      </c>
      <c r="B2" s="25">
        <v>85000</v>
      </c>
    </row>
    <row r="3" spans="1:2" x14ac:dyDescent="0.25">
      <c r="A3" t="s">
        <v>82</v>
      </c>
      <c r="B3" s="25">
        <v>100000</v>
      </c>
    </row>
    <row r="4" spans="1:2" x14ac:dyDescent="0.25">
      <c r="B4" s="25">
        <f>SUM(B1:B3)</f>
        <v>250000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49E2B5F25EAF4BAD3E97E7D0B20391" ma:contentTypeVersion="7" ma:contentTypeDescription="Opprett et nytt dokument." ma:contentTypeScope="" ma:versionID="08247ad5e867e14d7e79be6bc742c017">
  <xsd:schema xmlns:xsd="http://www.w3.org/2001/XMLSchema" xmlns:xs="http://www.w3.org/2001/XMLSchema" xmlns:p="http://schemas.microsoft.com/office/2006/metadata/properties" xmlns:ns2="2ce0d152-46b5-40bd-ad3e-a29023b77154" xmlns:ns3="de9a32b6-fb2b-489e-b6b8-1ce629ead7d1" targetNamespace="http://schemas.microsoft.com/office/2006/metadata/properties" ma:root="true" ma:fieldsID="a3e2b67ac64fc9752721b3f43659a0cb" ns2:_="" ns3:_="">
    <xsd:import namespace="2ce0d152-46b5-40bd-ad3e-a29023b77154"/>
    <xsd:import namespace="de9a32b6-fb2b-489e-b6b8-1ce629ead7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d152-46b5-40bd-ad3e-a29023b77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a32b6-fb2b-489e-b6b8-1ce629ead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9F4159-916C-4747-BBCE-4A0528F737AA}"/>
</file>

<file path=customXml/itemProps2.xml><?xml version="1.0" encoding="utf-8"?>
<ds:datastoreItem xmlns:ds="http://schemas.openxmlformats.org/officeDocument/2006/customXml" ds:itemID="{42ED13B8-AE5F-48EB-8274-07AEA2995A9F}"/>
</file>

<file path=customXml/itemProps3.xml><?xml version="1.0" encoding="utf-8"?>
<ds:datastoreItem xmlns:ds="http://schemas.openxmlformats.org/officeDocument/2006/customXml" ds:itemID="{37B36ECA-D7E2-49D9-8AB3-AD92B0D647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Table 1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njh</dc:creator>
  <cp:lastModifiedBy>Nils Jørgen Holter</cp:lastModifiedBy>
  <cp:lastPrinted>2018-04-15T09:04:26Z</cp:lastPrinted>
  <dcterms:created xsi:type="dcterms:W3CDTF">2018-04-09T20:06:11Z</dcterms:created>
  <dcterms:modified xsi:type="dcterms:W3CDTF">2018-04-15T09:14:10Z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0x0101002449E2B5F25EAF4BAD3E97E7D0B20391</vt:lpwstr>
  </property>
</Properties>
</file>