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ns\Documents\MIL HOVEDSTYRE\ØKONOMI MIL\"/>
    </mc:Choice>
  </mc:AlternateContent>
  <xr:revisionPtr revIDLastSave="0" documentId="8_{5B26A120-E243-49E6-99F4-0D774F3B66C0}" xr6:coauthVersionLast="47" xr6:coauthVersionMax="47" xr10:uidLastSave="{00000000-0000-0000-0000-000000000000}"/>
  <bookViews>
    <workbookView xWindow="-110" yWindow="-110" windowWidth="34620" windowHeight="14020" xr2:uid="{1CD1DF51-C690-4AEB-8F18-8A8680BF8EEF}"/>
  </bookViews>
  <sheets>
    <sheet name="2025" sheetId="1" r:id="rId1"/>
    <sheet name="Arbeidsdokumen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3" l="1"/>
  <c r="D41" i="3"/>
  <c r="E41" i="3"/>
  <c r="D23" i="3"/>
  <c r="D4" i="3"/>
  <c r="D6" i="3"/>
  <c r="D12" i="3" l="1"/>
  <c r="C44" i="3"/>
  <c r="C41" i="3"/>
  <c r="E12" i="3"/>
  <c r="C43" i="3" s="1"/>
  <c r="C12" i="3"/>
  <c r="C41" i="1"/>
  <c r="C44" i="1" s="1"/>
  <c r="C12" i="1"/>
  <c r="C43" i="1" s="1"/>
  <c r="C45" i="1" l="1"/>
  <c r="C45" i="3"/>
</calcChain>
</file>

<file path=xl/sharedStrings.xml><?xml version="1.0" encoding="utf-8"?>
<sst xmlns="http://schemas.openxmlformats.org/spreadsheetml/2006/main" count="100" uniqueCount="55">
  <si>
    <t>Driftsinntekter</t>
  </si>
  <si>
    <t>Salgsinntekter</t>
  </si>
  <si>
    <t>Kommunalt tilskudd</t>
  </si>
  <si>
    <t>MaxBingo</t>
  </si>
  <si>
    <t>Momskompensasjon</t>
  </si>
  <si>
    <t>Norsk Tipping, grasrot</t>
  </si>
  <si>
    <t>Leieinntekter</t>
  </si>
  <si>
    <t>Medlemskontigent</t>
  </si>
  <si>
    <t>Påmeldingsinntekter</t>
  </si>
  <si>
    <t>Tilskudd øvrige</t>
  </si>
  <si>
    <t>Tilskudd idr.festival</t>
  </si>
  <si>
    <t>SUM</t>
  </si>
  <si>
    <t>Driftskostnader</t>
  </si>
  <si>
    <t>Varekjøp kiosk</t>
  </si>
  <si>
    <t>Godtgjørelse styret</t>
  </si>
  <si>
    <t>Avskrivning på bygninger og annen fast eiendom</t>
  </si>
  <si>
    <t>Renovasjon, vann, avløp</t>
  </si>
  <si>
    <t>Lys, varme</t>
  </si>
  <si>
    <t>Renhold</t>
  </si>
  <si>
    <t>Leie datasystemer</t>
  </si>
  <si>
    <t>Annen leiekostnad</t>
  </si>
  <si>
    <t>Inventar</t>
  </si>
  <si>
    <t>Reparasjon og vedlikehold bygninger</t>
  </si>
  <si>
    <t>Drift Gruva</t>
  </si>
  <si>
    <t>Honorar revisjon</t>
  </si>
  <si>
    <t>Honorar regnskap</t>
  </si>
  <si>
    <t>Telefon</t>
  </si>
  <si>
    <t>Kontingent, fradragsberettiget</t>
  </si>
  <si>
    <t>Forsikringspremie</t>
  </si>
  <si>
    <t>Lisenser</t>
  </si>
  <si>
    <t>Bank og kort-gebyr</t>
  </si>
  <si>
    <t>Annen kostnad</t>
  </si>
  <si>
    <t>Sum</t>
  </si>
  <si>
    <t>Driftsresultat</t>
  </si>
  <si>
    <t>Blodstrupmoen</t>
  </si>
  <si>
    <t>Strømstøtte</t>
  </si>
  <si>
    <t>Bransjeforening samfunnsnyttig lotterivirksomhet</t>
  </si>
  <si>
    <t>Reklamekostnad / webkostnad</t>
  </si>
  <si>
    <t>økning i medlemskontigent</t>
  </si>
  <si>
    <t>Avvik i 2023 - kompenseres i 2024</t>
  </si>
  <si>
    <t>Brukere og transaksjoner i Tripletex</t>
  </si>
  <si>
    <t>Ekstraordinært pga jubileumslogo i 2023</t>
  </si>
  <si>
    <t>Brøyting + diverse</t>
  </si>
  <si>
    <t>Melhusmila</t>
  </si>
  <si>
    <t>Kiosksalg Melhusmila</t>
  </si>
  <si>
    <t>Idretten Online</t>
  </si>
  <si>
    <t>Budsjett 2025</t>
  </si>
  <si>
    <t>2024 budsjett</t>
  </si>
  <si>
    <t>Reparasjon og vedlikehold utstyr</t>
  </si>
  <si>
    <t>Reparasjon og vedlikehold annet</t>
  </si>
  <si>
    <t>Gave, ikke fradragsberettiget</t>
  </si>
  <si>
    <t>Gebyr - Hoopit</t>
  </si>
  <si>
    <t>Yrkesskadeforsikring</t>
  </si>
  <si>
    <t>Bredbånd</t>
  </si>
  <si>
    <t>Maskiner fordeles på ski og fotball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</si>
</sst>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0" fillId="0" borderId="0" xfId="0" applyNumberFormat="1"/>
    <xf numFmtId="0" fontId="0" fillId="0" borderId="1" xfId="0" applyBorder="1"/>
    <xf numFmtId="0" fontId="2" fillId="0" borderId="2" xfId="0" applyFont="1" applyBorder="1"/>
    <xf numFmtId="44" fontId="2" fillId="0" borderId="3" xfId="1" applyFont="1" applyBorder="1"/>
    <xf numFmtId="44" fontId="0" fillId="0" borderId="0" xfId="1" applyFont="1"/>
    <xf numFmtId="44" fontId="0" fillId="2" borderId="0" xfId="0" applyNumberFormat="1" applyFill="1"/>
    <xf numFmtId="0" fontId="2" fillId="0" borderId="1" xfId="0" applyFont="1" applyBorder="1"/>
    <xf numFmtId="0" fontId="2" fillId="0" borderId="0" xfId="0" applyFont="1" applyAlignment="1">
      <alignment horizontal="center"/>
    </xf>
    <xf numFmtId="44" fontId="2" fillId="0" borderId="0" xfId="1" applyFont="1"/>
    <xf numFmtId="44" fontId="1" fillId="0" borderId="0" xfId="1" applyFont="1"/>
    <xf numFmtId="44" fontId="1" fillId="0" borderId="0" xfId="1" applyFont="1" applyFill="1"/>
    <xf numFmtId="1" fontId="2" fillId="0" borderId="0" xfId="1" applyNumberFormat="1" applyFont="1"/>
    <xf numFmtId="44" fontId="0" fillId="0" borderId="2" xfId="0" applyNumberFormat="1" applyBorder="1"/>
    <xf numFmtId="44" fontId="0" fillId="0" borderId="2" xfId="1" applyFont="1" applyBorder="1"/>
    <xf numFmtId="44" fontId="0" fillId="0" borderId="3" xfId="1" applyFont="1" applyBorder="1"/>
    <xf numFmtId="44" fontId="3" fillId="0" borderId="0" xfId="0" applyNumberFormat="1" applyFont="1"/>
    <xf numFmtId="44" fontId="3" fillId="0" borderId="0" xfId="1" applyFont="1"/>
    <xf numFmtId="44" fontId="0" fillId="3" borderId="0" xfId="1" applyFont="1" applyFill="1"/>
    <xf numFmtId="0" fontId="2" fillId="0" borderId="0" xfId="0" applyFont="1" applyAlignment="1">
      <alignment horizont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8C35-C43B-4A06-BC4F-44F3BED9E5C9}">
  <dimension ref="A1:C45"/>
  <sheetViews>
    <sheetView tabSelected="1" zoomScale="140" zoomScaleNormal="140" workbookViewId="0">
      <selection activeCell="C19" sqref="C19"/>
    </sheetView>
  </sheetViews>
  <sheetFormatPr baseColWidth="10" defaultRowHeight="14" x14ac:dyDescent="0.3"/>
  <cols>
    <col min="2" max="2" width="40.5" bestFit="1" customWidth="1"/>
    <col min="3" max="3" width="14.4140625" style="5" bestFit="1" customWidth="1"/>
  </cols>
  <sheetData>
    <row r="1" spans="1:3" x14ac:dyDescent="0.3">
      <c r="A1" s="19" t="s">
        <v>0</v>
      </c>
      <c r="B1" s="19"/>
      <c r="C1" s="9" t="s">
        <v>46</v>
      </c>
    </row>
    <row r="2" spans="1:3" x14ac:dyDescent="0.3">
      <c r="A2">
        <v>3200</v>
      </c>
      <c r="B2" t="s">
        <v>1</v>
      </c>
      <c r="C2" s="5">
        <v>0</v>
      </c>
    </row>
    <row r="3" spans="1:3" x14ac:dyDescent="0.3">
      <c r="A3">
        <v>3400</v>
      </c>
      <c r="B3" t="s">
        <v>2</v>
      </c>
      <c r="C3" s="5">
        <v>20000</v>
      </c>
    </row>
    <row r="4" spans="1:3" x14ac:dyDescent="0.3">
      <c r="A4">
        <v>3405</v>
      </c>
      <c r="B4" t="s">
        <v>3</v>
      </c>
      <c r="C4" s="5">
        <v>88500</v>
      </c>
    </row>
    <row r="5" spans="1:3" x14ac:dyDescent="0.3">
      <c r="A5">
        <v>3407</v>
      </c>
      <c r="B5" t="s">
        <v>4</v>
      </c>
      <c r="C5" s="5">
        <v>40000</v>
      </c>
    </row>
    <row r="6" spans="1:3" x14ac:dyDescent="0.3">
      <c r="A6">
        <v>3410</v>
      </c>
      <c r="B6" t="s">
        <v>5</v>
      </c>
      <c r="C6" s="5">
        <v>208500</v>
      </c>
    </row>
    <row r="7" spans="1:3" x14ac:dyDescent="0.3">
      <c r="A7">
        <v>3605</v>
      </c>
      <c r="B7" t="s">
        <v>6</v>
      </c>
      <c r="C7" s="5">
        <v>35000</v>
      </c>
    </row>
    <row r="8" spans="1:3" x14ac:dyDescent="0.3">
      <c r="A8">
        <v>3920</v>
      </c>
      <c r="B8" t="s">
        <v>7</v>
      </c>
      <c r="C8" s="5">
        <v>220000</v>
      </c>
    </row>
    <row r="9" spans="1:3" x14ac:dyDescent="0.3">
      <c r="A9">
        <v>3950</v>
      </c>
      <c r="B9" t="s">
        <v>8</v>
      </c>
      <c r="C9" s="5">
        <v>0</v>
      </c>
    </row>
    <row r="10" spans="1:3" x14ac:dyDescent="0.3">
      <c r="B10" t="s">
        <v>9</v>
      </c>
      <c r="C10" s="5">
        <v>5500</v>
      </c>
    </row>
    <row r="11" spans="1:3" ht="14.5" thickBot="1" x14ac:dyDescent="0.35">
      <c r="B11" t="s">
        <v>10</v>
      </c>
      <c r="C11" s="5">
        <v>0</v>
      </c>
    </row>
    <row r="12" spans="1:3" ht="14.5" thickBot="1" x14ac:dyDescent="0.35">
      <c r="A12" s="2"/>
      <c r="B12" s="3" t="s">
        <v>11</v>
      </c>
      <c r="C12" s="4">
        <f>SUM(C2:C11)</f>
        <v>617500</v>
      </c>
    </row>
    <row r="15" spans="1:3" x14ac:dyDescent="0.3">
      <c r="A15" s="19" t="s">
        <v>12</v>
      </c>
      <c r="B15" s="19"/>
    </row>
    <row r="16" spans="1:3" x14ac:dyDescent="0.3">
      <c r="A16">
        <v>4100</v>
      </c>
      <c r="B16" t="s">
        <v>13</v>
      </c>
      <c r="C16" s="5">
        <v>0</v>
      </c>
    </row>
    <row r="17" spans="1:3" x14ac:dyDescent="0.3">
      <c r="A17">
        <v>5330</v>
      </c>
      <c r="B17" t="s">
        <v>14</v>
      </c>
      <c r="C17" s="5">
        <v>44000</v>
      </c>
    </row>
    <row r="18" spans="1:3" x14ac:dyDescent="0.3">
      <c r="A18">
        <v>5920</v>
      </c>
      <c r="B18" t="s">
        <v>52</v>
      </c>
      <c r="C18" s="5">
        <v>4000</v>
      </c>
    </row>
    <row r="19" spans="1:3" x14ac:dyDescent="0.3">
      <c r="A19">
        <v>6000</v>
      </c>
      <c r="B19" t="s">
        <v>15</v>
      </c>
      <c r="C19" s="5">
        <v>44000</v>
      </c>
    </row>
    <row r="20" spans="1:3" x14ac:dyDescent="0.3">
      <c r="A20">
        <v>6320</v>
      </c>
      <c r="B20" t="s">
        <v>16</v>
      </c>
      <c r="C20" s="5">
        <v>34000</v>
      </c>
    </row>
    <row r="21" spans="1:3" x14ac:dyDescent="0.3">
      <c r="A21">
        <v>6340</v>
      </c>
      <c r="B21" t="s">
        <v>17</v>
      </c>
      <c r="C21" s="5">
        <v>74000</v>
      </c>
    </row>
    <row r="22" spans="1:3" x14ac:dyDescent="0.3">
      <c r="A22">
        <v>6360</v>
      </c>
      <c r="B22" t="s">
        <v>18</v>
      </c>
      <c r="C22" s="5">
        <v>1000</v>
      </c>
    </row>
    <row r="23" spans="1:3" x14ac:dyDescent="0.3">
      <c r="A23">
        <v>6420</v>
      </c>
      <c r="B23" t="s">
        <v>19</v>
      </c>
      <c r="C23" s="5">
        <v>62000</v>
      </c>
    </row>
    <row r="24" spans="1:3" x14ac:dyDescent="0.3">
      <c r="A24">
        <v>6490</v>
      </c>
      <c r="B24" t="s">
        <v>20</v>
      </c>
      <c r="C24" s="5">
        <v>12000</v>
      </c>
    </row>
    <row r="25" spans="1:3" x14ac:dyDescent="0.3">
      <c r="A25">
        <v>6540</v>
      </c>
      <c r="B25" t="s">
        <v>21</v>
      </c>
      <c r="C25" s="5">
        <v>5000</v>
      </c>
    </row>
    <row r="26" spans="1:3" x14ac:dyDescent="0.3">
      <c r="A26">
        <v>6600</v>
      </c>
      <c r="B26" t="s">
        <v>22</v>
      </c>
      <c r="C26" s="5">
        <v>22500</v>
      </c>
    </row>
    <row r="27" spans="1:3" x14ac:dyDescent="0.3">
      <c r="A27">
        <v>6610</v>
      </c>
      <c r="B27" t="s">
        <v>23</v>
      </c>
      <c r="C27" s="5">
        <v>6500</v>
      </c>
    </row>
    <row r="28" spans="1:3" x14ac:dyDescent="0.3">
      <c r="A28">
        <v>6620</v>
      </c>
      <c r="B28" t="s">
        <v>48</v>
      </c>
      <c r="C28" s="5">
        <v>1500</v>
      </c>
    </row>
    <row r="29" spans="1:3" x14ac:dyDescent="0.3">
      <c r="A29">
        <v>6690</v>
      </c>
      <c r="B29" t="s">
        <v>49</v>
      </c>
      <c r="C29" s="5">
        <v>4000</v>
      </c>
    </row>
    <row r="30" spans="1:3" x14ac:dyDescent="0.3">
      <c r="A30">
        <v>6701</v>
      </c>
      <c r="B30" t="s">
        <v>24</v>
      </c>
      <c r="C30" s="5">
        <v>63000</v>
      </c>
    </row>
    <row r="31" spans="1:3" x14ac:dyDescent="0.3">
      <c r="A31">
        <v>6705</v>
      </c>
      <c r="B31" t="s">
        <v>25</v>
      </c>
      <c r="C31" s="5">
        <v>65000</v>
      </c>
    </row>
    <row r="32" spans="1:3" x14ac:dyDescent="0.3">
      <c r="A32">
        <v>6900</v>
      </c>
      <c r="B32" t="s">
        <v>26</v>
      </c>
      <c r="C32" s="5">
        <v>17500</v>
      </c>
    </row>
    <row r="33" spans="1:3" x14ac:dyDescent="0.3">
      <c r="A33">
        <v>7320</v>
      </c>
      <c r="B33" t="s">
        <v>37</v>
      </c>
      <c r="C33" s="5">
        <v>500</v>
      </c>
    </row>
    <row r="34" spans="1:3" x14ac:dyDescent="0.3">
      <c r="A34">
        <v>7400</v>
      </c>
      <c r="B34" t="s">
        <v>27</v>
      </c>
      <c r="C34" s="5">
        <v>2500</v>
      </c>
    </row>
    <row r="35" spans="1:3" x14ac:dyDescent="0.3">
      <c r="A35">
        <v>7430</v>
      </c>
      <c r="B35" t="s">
        <v>50</v>
      </c>
      <c r="C35" s="5">
        <v>1000</v>
      </c>
    </row>
    <row r="36" spans="1:3" x14ac:dyDescent="0.3">
      <c r="A36">
        <v>7500</v>
      </c>
      <c r="B36" t="s">
        <v>28</v>
      </c>
      <c r="C36" s="5">
        <v>105500</v>
      </c>
    </row>
    <row r="37" spans="1:3" x14ac:dyDescent="0.3">
      <c r="A37">
        <v>7600</v>
      </c>
      <c r="B37" t="s">
        <v>29</v>
      </c>
      <c r="C37" s="5">
        <v>32500</v>
      </c>
    </row>
    <row r="38" spans="1:3" x14ac:dyDescent="0.3">
      <c r="A38">
        <v>7770</v>
      </c>
      <c r="B38" t="s">
        <v>30</v>
      </c>
      <c r="C38" s="5">
        <v>12500</v>
      </c>
    </row>
    <row r="39" spans="1:3" x14ac:dyDescent="0.3">
      <c r="A39">
        <v>7771</v>
      </c>
      <c r="B39" t="s">
        <v>51</v>
      </c>
      <c r="C39" s="5">
        <v>500</v>
      </c>
    </row>
    <row r="40" spans="1:3" ht="14.5" thickBot="1" x14ac:dyDescent="0.35">
      <c r="A40">
        <v>7790</v>
      </c>
      <c r="B40" t="s">
        <v>31</v>
      </c>
      <c r="C40" s="5">
        <v>2500</v>
      </c>
    </row>
    <row r="41" spans="1:3" ht="14.5" thickBot="1" x14ac:dyDescent="0.35">
      <c r="A41" s="7"/>
      <c r="B41" s="3" t="s">
        <v>32</v>
      </c>
      <c r="C41" s="15">
        <f>SUM(C16:C40)</f>
        <v>617500</v>
      </c>
    </row>
    <row r="43" spans="1:3" x14ac:dyDescent="0.3">
      <c r="B43" t="s">
        <v>0</v>
      </c>
      <c r="C43" s="5">
        <f>C12</f>
        <v>617500</v>
      </c>
    </row>
    <row r="44" spans="1:3" x14ac:dyDescent="0.3">
      <c r="B44" t="s">
        <v>12</v>
      </c>
      <c r="C44" s="5">
        <f>C41</f>
        <v>617500</v>
      </c>
    </row>
    <row r="45" spans="1:3" x14ac:dyDescent="0.3">
      <c r="B45" t="s">
        <v>33</v>
      </c>
      <c r="C45" s="5">
        <f>C43-C44</f>
        <v>0</v>
      </c>
    </row>
  </sheetData>
  <mergeCells count="2">
    <mergeCell ref="A1:B1"/>
    <mergeCell ref="A15:B15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660F5-341A-43A5-937D-EADC4A4D1F28}">
  <dimension ref="A1:F46"/>
  <sheetViews>
    <sheetView topLeftCell="A4" workbookViewId="0">
      <selection activeCell="C41" sqref="C41"/>
    </sheetView>
  </sheetViews>
  <sheetFormatPr baseColWidth="10" defaultRowHeight="14" x14ac:dyDescent="0.3"/>
  <cols>
    <col min="2" max="2" width="40.5" bestFit="1" customWidth="1"/>
    <col min="3" max="4" width="13.08203125" bestFit="1" customWidth="1"/>
    <col min="5" max="5" width="14.08203125" bestFit="1" customWidth="1"/>
  </cols>
  <sheetData>
    <row r="1" spans="1:6" x14ac:dyDescent="0.3">
      <c r="A1" s="19" t="s">
        <v>0</v>
      </c>
      <c r="B1" s="19"/>
      <c r="C1" s="8" t="s">
        <v>47</v>
      </c>
      <c r="D1" s="12">
        <v>2024</v>
      </c>
      <c r="E1" s="9" t="s">
        <v>46</v>
      </c>
    </row>
    <row r="2" spans="1:6" x14ac:dyDescent="0.3">
      <c r="A2">
        <v>3200</v>
      </c>
      <c r="C2" s="1">
        <v>10000</v>
      </c>
      <c r="D2" s="10">
        <v>147</v>
      </c>
      <c r="E2" s="5">
        <v>0</v>
      </c>
      <c r="F2" t="s">
        <v>44</v>
      </c>
    </row>
    <row r="3" spans="1:6" x14ac:dyDescent="0.3">
      <c r="A3">
        <v>3400</v>
      </c>
      <c r="B3" t="s">
        <v>2</v>
      </c>
      <c r="C3" s="1">
        <v>50000</v>
      </c>
      <c r="D3" s="10">
        <v>17679</v>
      </c>
      <c r="E3" s="5">
        <v>20000</v>
      </c>
      <c r="F3" t="s">
        <v>39</v>
      </c>
    </row>
    <row r="4" spans="1:6" x14ac:dyDescent="0.3">
      <c r="A4">
        <v>3405</v>
      </c>
      <c r="B4" t="s">
        <v>3</v>
      </c>
      <c r="C4" s="1">
        <v>70000</v>
      </c>
      <c r="D4" s="10">
        <f>51852+36702</f>
        <v>88554</v>
      </c>
      <c r="E4" s="5">
        <v>88500</v>
      </c>
    </row>
    <row r="5" spans="1:6" x14ac:dyDescent="0.3">
      <c r="A5">
        <v>3407</v>
      </c>
      <c r="B5" t="s">
        <v>4</v>
      </c>
      <c r="C5" s="1">
        <v>30000</v>
      </c>
      <c r="D5" s="10">
        <v>39496</v>
      </c>
      <c r="E5" s="5">
        <v>40000</v>
      </c>
    </row>
    <row r="6" spans="1:6" x14ac:dyDescent="0.3">
      <c r="A6">
        <v>3410</v>
      </c>
      <c r="B6" t="s">
        <v>5</v>
      </c>
      <c r="C6" s="1">
        <v>180000</v>
      </c>
      <c r="D6" s="10">
        <f>77947+130743</f>
        <v>208690</v>
      </c>
      <c r="E6" s="5">
        <v>208500</v>
      </c>
    </row>
    <row r="7" spans="1:6" x14ac:dyDescent="0.3">
      <c r="A7">
        <v>3605</v>
      </c>
      <c r="B7" t="s">
        <v>6</v>
      </c>
      <c r="C7" s="1">
        <v>30000</v>
      </c>
      <c r="D7" s="10">
        <v>25373</v>
      </c>
      <c r="E7" s="5">
        <v>35000</v>
      </c>
    </row>
    <row r="8" spans="1:6" x14ac:dyDescent="0.3">
      <c r="A8">
        <v>3920</v>
      </c>
      <c r="B8" t="s">
        <v>7</v>
      </c>
      <c r="C8" s="1">
        <v>215000</v>
      </c>
      <c r="D8" s="10">
        <v>219189</v>
      </c>
      <c r="E8" s="5">
        <v>220000</v>
      </c>
      <c r="F8" t="s">
        <v>38</v>
      </c>
    </row>
    <row r="9" spans="1:6" x14ac:dyDescent="0.3">
      <c r="A9">
        <v>3950</v>
      </c>
      <c r="B9" t="s">
        <v>8</v>
      </c>
      <c r="C9" s="1">
        <v>15000</v>
      </c>
      <c r="D9" s="10">
        <v>0</v>
      </c>
      <c r="E9" s="5">
        <v>0</v>
      </c>
      <c r="F9" t="s">
        <v>43</v>
      </c>
    </row>
    <row r="10" spans="1:6" x14ac:dyDescent="0.3">
      <c r="B10" t="s">
        <v>9</v>
      </c>
      <c r="C10" s="1">
        <v>5000</v>
      </c>
      <c r="D10" s="10">
        <v>5828</v>
      </c>
      <c r="E10" s="5">
        <v>5500</v>
      </c>
      <c r="F10" t="s">
        <v>35</v>
      </c>
    </row>
    <row r="11" spans="1:6" ht="14.5" thickBot="1" x14ac:dyDescent="0.35">
      <c r="B11" t="s">
        <v>10</v>
      </c>
      <c r="C11" s="1">
        <v>0</v>
      </c>
      <c r="D11" s="10">
        <v>0</v>
      </c>
      <c r="E11" s="5">
        <v>0</v>
      </c>
    </row>
    <row r="12" spans="1:6" ht="14.5" thickBot="1" x14ac:dyDescent="0.35">
      <c r="A12" s="2"/>
      <c r="B12" s="3" t="s">
        <v>11</v>
      </c>
      <c r="C12" s="13">
        <f>SUM(C2:C11)</f>
        <v>605000</v>
      </c>
      <c r="D12" s="14">
        <f>SUM(D2:D11)</f>
        <v>604956</v>
      </c>
      <c r="E12" s="4">
        <f>SUM(E2:E11)</f>
        <v>617500</v>
      </c>
    </row>
    <row r="13" spans="1:6" x14ac:dyDescent="0.3">
      <c r="C13" s="1"/>
      <c r="D13" s="10"/>
      <c r="E13" s="5"/>
    </row>
    <row r="14" spans="1:6" x14ac:dyDescent="0.3">
      <c r="C14" s="1"/>
      <c r="D14" s="10"/>
      <c r="E14" s="5"/>
    </row>
    <row r="15" spans="1:6" x14ac:dyDescent="0.3">
      <c r="A15" s="19" t="s">
        <v>12</v>
      </c>
      <c r="B15" s="19"/>
      <c r="C15" s="1"/>
      <c r="D15" s="10"/>
      <c r="E15" s="5"/>
    </row>
    <row r="16" spans="1:6" x14ac:dyDescent="0.3">
      <c r="A16">
        <v>4100</v>
      </c>
      <c r="B16" t="s">
        <v>13</v>
      </c>
      <c r="C16" s="1">
        <v>5000</v>
      </c>
      <c r="D16" s="10">
        <v>0</v>
      </c>
      <c r="E16" s="5">
        <v>0</v>
      </c>
      <c r="F16" t="s">
        <v>43</v>
      </c>
    </row>
    <row r="17" spans="1:6" x14ac:dyDescent="0.3">
      <c r="A17">
        <v>5330</v>
      </c>
      <c r="B17" t="s">
        <v>14</v>
      </c>
      <c r="C17" s="6">
        <v>52000</v>
      </c>
      <c r="D17" s="10">
        <v>44000</v>
      </c>
      <c r="E17" s="18">
        <v>44000</v>
      </c>
    </row>
    <row r="18" spans="1:6" x14ac:dyDescent="0.3">
      <c r="A18">
        <v>5920</v>
      </c>
      <c r="B18" t="s">
        <v>52</v>
      </c>
      <c r="C18" s="6">
        <v>0</v>
      </c>
      <c r="D18" s="10">
        <v>3819</v>
      </c>
      <c r="E18" s="5">
        <v>4000</v>
      </c>
    </row>
    <row r="19" spans="1:6" x14ac:dyDescent="0.3">
      <c r="A19">
        <v>6000</v>
      </c>
      <c r="B19" t="s">
        <v>15</v>
      </c>
      <c r="C19" s="1">
        <v>44000</v>
      </c>
      <c r="D19" s="10"/>
      <c r="E19" s="5">
        <v>44000</v>
      </c>
    </row>
    <row r="20" spans="1:6" x14ac:dyDescent="0.3">
      <c r="A20">
        <v>6320</v>
      </c>
      <c r="B20" t="s">
        <v>16</v>
      </c>
      <c r="C20" s="1">
        <v>42000</v>
      </c>
      <c r="D20" s="10">
        <v>34049</v>
      </c>
      <c r="E20" s="5">
        <v>34000</v>
      </c>
    </row>
    <row r="21" spans="1:6" x14ac:dyDescent="0.3">
      <c r="A21">
        <v>6340</v>
      </c>
      <c r="B21" t="s">
        <v>17</v>
      </c>
      <c r="C21" s="1">
        <v>50000</v>
      </c>
      <c r="D21" s="10">
        <v>73879</v>
      </c>
      <c r="E21" s="5">
        <v>74000</v>
      </c>
    </row>
    <row r="22" spans="1:6" x14ac:dyDescent="0.3">
      <c r="A22">
        <v>6360</v>
      </c>
      <c r="B22" t="s">
        <v>18</v>
      </c>
      <c r="C22" s="1">
        <v>1000</v>
      </c>
      <c r="D22" s="10">
        <v>0</v>
      </c>
      <c r="E22" s="5">
        <v>1000</v>
      </c>
    </row>
    <row r="23" spans="1:6" x14ac:dyDescent="0.3">
      <c r="A23">
        <v>6420</v>
      </c>
      <c r="B23" t="s">
        <v>19</v>
      </c>
      <c r="C23" s="1">
        <v>54000</v>
      </c>
      <c r="D23" s="10">
        <f>82506-21589+774</f>
        <v>61691</v>
      </c>
      <c r="E23" s="5">
        <v>62000</v>
      </c>
      <c r="F23" t="s">
        <v>40</v>
      </c>
    </row>
    <row r="24" spans="1:6" x14ac:dyDescent="0.3">
      <c r="A24">
        <v>6490</v>
      </c>
      <c r="B24" t="s">
        <v>20</v>
      </c>
      <c r="C24" s="1">
        <v>14000</v>
      </c>
      <c r="D24" s="10">
        <v>11724</v>
      </c>
      <c r="E24" s="5">
        <v>12000</v>
      </c>
      <c r="F24" s="5" t="s">
        <v>34</v>
      </c>
    </row>
    <row r="25" spans="1:6" x14ac:dyDescent="0.3">
      <c r="A25">
        <v>6540</v>
      </c>
      <c r="B25" t="s">
        <v>21</v>
      </c>
      <c r="C25" s="1">
        <v>5000</v>
      </c>
      <c r="D25" s="11">
        <v>0</v>
      </c>
      <c r="E25" s="5">
        <v>5000</v>
      </c>
    </row>
    <row r="26" spans="1:6" x14ac:dyDescent="0.3">
      <c r="A26">
        <v>6600</v>
      </c>
      <c r="B26" t="s">
        <v>22</v>
      </c>
      <c r="C26" s="1">
        <v>45000</v>
      </c>
      <c r="D26" s="10">
        <v>1000</v>
      </c>
      <c r="E26" s="18">
        <v>22500</v>
      </c>
    </row>
    <row r="27" spans="1:6" x14ac:dyDescent="0.3">
      <c r="A27">
        <v>6610</v>
      </c>
      <c r="B27" t="s">
        <v>23</v>
      </c>
      <c r="C27" s="1">
        <v>17000</v>
      </c>
      <c r="D27" s="10">
        <v>6296</v>
      </c>
      <c r="E27" s="5">
        <v>6500</v>
      </c>
      <c r="F27" t="s">
        <v>42</v>
      </c>
    </row>
    <row r="28" spans="1:6" x14ac:dyDescent="0.3">
      <c r="A28">
        <v>6620</v>
      </c>
      <c r="B28" t="s">
        <v>48</v>
      </c>
      <c r="C28" s="1">
        <v>0</v>
      </c>
      <c r="D28" s="10">
        <v>1323</v>
      </c>
      <c r="E28" s="5">
        <v>1500</v>
      </c>
    </row>
    <row r="29" spans="1:6" x14ac:dyDescent="0.3">
      <c r="A29">
        <v>6690</v>
      </c>
      <c r="B29" t="s">
        <v>49</v>
      </c>
      <c r="C29" s="1">
        <v>0</v>
      </c>
      <c r="D29" s="10">
        <v>4158</v>
      </c>
      <c r="E29" s="5">
        <v>4000</v>
      </c>
    </row>
    <row r="30" spans="1:6" x14ac:dyDescent="0.3">
      <c r="A30">
        <v>6701</v>
      </c>
      <c r="B30" t="s">
        <v>24</v>
      </c>
      <c r="C30" s="1">
        <v>63000</v>
      </c>
      <c r="D30" s="10">
        <v>81000</v>
      </c>
      <c r="E30" s="18">
        <v>63000</v>
      </c>
    </row>
    <row r="31" spans="1:6" x14ac:dyDescent="0.3">
      <c r="A31">
        <v>6705</v>
      </c>
      <c r="B31" t="s">
        <v>25</v>
      </c>
      <c r="C31" s="1">
        <v>65000</v>
      </c>
      <c r="D31" s="10">
        <v>99538</v>
      </c>
      <c r="E31" s="18">
        <v>65000</v>
      </c>
    </row>
    <row r="32" spans="1:6" x14ac:dyDescent="0.3">
      <c r="A32">
        <v>6900</v>
      </c>
      <c r="B32" t="s">
        <v>26</v>
      </c>
      <c r="C32" s="16">
        <v>10000</v>
      </c>
      <c r="D32" s="17">
        <v>27361</v>
      </c>
      <c r="E32" s="17">
        <v>17500</v>
      </c>
      <c r="F32" t="s">
        <v>53</v>
      </c>
    </row>
    <row r="33" spans="1:6" x14ac:dyDescent="0.3">
      <c r="A33">
        <v>7320</v>
      </c>
      <c r="B33" t="s">
        <v>37</v>
      </c>
      <c r="C33" s="1">
        <v>1000</v>
      </c>
      <c r="D33" s="10">
        <v>438</v>
      </c>
      <c r="E33" s="5">
        <v>500</v>
      </c>
      <c r="F33" t="s">
        <v>41</v>
      </c>
    </row>
    <row r="34" spans="1:6" x14ac:dyDescent="0.3">
      <c r="A34">
        <v>7400</v>
      </c>
      <c r="B34" t="s">
        <v>27</v>
      </c>
      <c r="C34" s="1">
        <v>2000</v>
      </c>
      <c r="D34" s="10">
        <v>2500</v>
      </c>
      <c r="E34" s="5">
        <v>2500</v>
      </c>
      <c r="F34" t="s">
        <v>36</v>
      </c>
    </row>
    <row r="35" spans="1:6" x14ac:dyDescent="0.3">
      <c r="A35">
        <v>7430</v>
      </c>
      <c r="B35" t="s">
        <v>50</v>
      </c>
      <c r="C35" s="1">
        <v>0</v>
      </c>
      <c r="D35" s="10">
        <v>1007</v>
      </c>
      <c r="E35" s="5">
        <v>1000</v>
      </c>
    </row>
    <row r="36" spans="1:6" x14ac:dyDescent="0.3">
      <c r="A36">
        <v>7500</v>
      </c>
      <c r="B36" t="s">
        <v>28</v>
      </c>
      <c r="C36" s="1">
        <v>95000</v>
      </c>
      <c r="D36" s="10">
        <f>144878-12940</f>
        <v>131938</v>
      </c>
      <c r="E36" s="5">
        <v>105500</v>
      </c>
      <c r="F36" t="s">
        <v>54</v>
      </c>
    </row>
    <row r="37" spans="1:6" x14ac:dyDescent="0.3">
      <c r="A37">
        <v>7600</v>
      </c>
      <c r="B37" t="s">
        <v>29</v>
      </c>
      <c r="C37" s="1">
        <v>14000</v>
      </c>
      <c r="D37" s="10">
        <v>32219</v>
      </c>
      <c r="E37" s="5">
        <v>32500</v>
      </c>
      <c r="F37" s="5" t="s">
        <v>45</v>
      </c>
    </row>
    <row r="38" spans="1:6" x14ac:dyDescent="0.3">
      <c r="A38">
        <v>7770</v>
      </c>
      <c r="B38" t="s">
        <v>30</v>
      </c>
      <c r="C38" s="1">
        <v>16000</v>
      </c>
      <c r="D38" s="10">
        <v>12220</v>
      </c>
      <c r="E38" s="5">
        <v>12500</v>
      </c>
    </row>
    <row r="39" spans="1:6" x14ac:dyDescent="0.3">
      <c r="A39">
        <v>7771</v>
      </c>
      <c r="B39" t="s">
        <v>51</v>
      </c>
      <c r="C39" s="1">
        <v>0</v>
      </c>
      <c r="D39" s="10">
        <v>311</v>
      </c>
      <c r="E39" s="5">
        <v>500</v>
      </c>
    </row>
    <row r="40" spans="1:6" ht="14.5" thickBot="1" x14ac:dyDescent="0.35">
      <c r="A40">
        <v>7790</v>
      </c>
      <c r="B40" t="s">
        <v>31</v>
      </c>
      <c r="C40" s="1">
        <v>10000</v>
      </c>
      <c r="D40" s="10">
        <v>0</v>
      </c>
      <c r="E40" s="5">
        <v>2500</v>
      </c>
    </row>
    <row r="41" spans="1:6" ht="14.5" thickBot="1" x14ac:dyDescent="0.35">
      <c r="A41" s="2"/>
      <c r="B41" s="3" t="s">
        <v>32</v>
      </c>
      <c r="C41" s="13">
        <f>SUM(C16:C40)</f>
        <v>605000</v>
      </c>
      <c r="D41" s="14">
        <f>SUM(D16:D40)</f>
        <v>630471</v>
      </c>
      <c r="E41" s="4">
        <f>SUM(E16:E40)</f>
        <v>617500</v>
      </c>
    </row>
    <row r="42" spans="1:6" x14ac:dyDescent="0.3">
      <c r="C42" s="1"/>
      <c r="D42" s="10"/>
      <c r="E42" s="5"/>
    </row>
    <row r="43" spans="1:6" x14ac:dyDescent="0.3">
      <c r="B43" t="s">
        <v>0</v>
      </c>
      <c r="C43" s="1">
        <f>E12</f>
        <v>617500</v>
      </c>
      <c r="D43" s="10"/>
      <c r="E43" s="5"/>
    </row>
    <row r="44" spans="1:6" x14ac:dyDescent="0.3">
      <c r="B44" t="s">
        <v>12</v>
      </c>
      <c r="C44" s="1">
        <f>E41</f>
        <v>617500</v>
      </c>
      <c r="D44" s="10"/>
      <c r="E44" s="5"/>
    </row>
    <row r="45" spans="1:6" x14ac:dyDescent="0.3">
      <c r="B45" t="s">
        <v>33</v>
      </c>
      <c r="C45" s="1">
        <f>C43-C44</f>
        <v>0</v>
      </c>
      <c r="D45" s="10"/>
      <c r="E45" s="5"/>
    </row>
    <row r="46" spans="1:6" x14ac:dyDescent="0.3">
      <c r="D46" s="10"/>
      <c r="E46" s="5"/>
    </row>
  </sheetData>
  <mergeCells count="2">
    <mergeCell ref="A1:B1"/>
    <mergeCell ref="A15:B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01cd13-81db-4f45-a94a-b394074e628f">
      <UserInfo>
        <DisplayName/>
        <AccountId xsi:nil="true"/>
        <AccountType/>
      </UserInfo>
    </SharedWithUsers>
    <lcf76f155ced4ddcb4097134ff3c332f xmlns="ee827fb5-ce5d-4d1b-ae2b-2e4c7a0969da">
      <Terms xmlns="http://schemas.microsoft.com/office/infopath/2007/PartnerControls"/>
    </lcf76f155ced4ddcb4097134ff3c332f>
    <TaxCatchAll xmlns="fb01cd13-81db-4f45-a94a-b394074e628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EC1311CCB7064FA9CB55DDC5A4955B" ma:contentTypeVersion="15" ma:contentTypeDescription="Opprett et nytt dokument." ma:contentTypeScope="" ma:versionID="8d30f8224649495ebd41e542676aa1be">
  <xsd:schema xmlns:xsd="http://www.w3.org/2001/XMLSchema" xmlns:xs="http://www.w3.org/2001/XMLSchema" xmlns:p="http://schemas.microsoft.com/office/2006/metadata/properties" xmlns:ns2="fb01cd13-81db-4f45-a94a-b394074e628f" xmlns:ns3="ee827fb5-ce5d-4d1b-ae2b-2e4c7a0969da" targetNamespace="http://schemas.microsoft.com/office/2006/metadata/properties" ma:root="true" ma:fieldsID="e6c5483bc99c6657aabcdd3b552f9869" ns2:_="" ns3:_="">
    <xsd:import namespace="fb01cd13-81db-4f45-a94a-b394074e628f"/>
    <xsd:import namespace="ee827fb5-ce5d-4d1b-ae2b-2e4c7a0969d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1cd13-81db-4f45-a94a-b394074e6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fc00475-5fb8-4e58-939e-00cfc56665dd}" ma:internalName="TaxCatchAll" ma:showField="CatchAllData" ma:web="fb01cd13-81db-4f45-a94a-b394074e6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7fb5-ce5d-4d1b-ae2b-2e4c7a0969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6604d7d-b179-40e3-9457-2227251b16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1F0F70-6739-4DD8-8D8C-F16C0FCA4590}">
  <ds:schemaRefs>
    <ds:schemaRef ds:uri="http://schemas.microsoft.com/office/2006/metadata/properties"/>
    <ds:schemaRef ds:uri="http://schemas.microsoft.com/office/infopath/2007/PartnerControls"/>
    <ds:schemaRef ds:uri="fb01cd13-81db-4f45-a94a-b394074e628f"/>
    <ds:schemaRef ds:uri="ee827fb5-ce5d-4d1b-ae2b-2e4c7a0969da"/>
  </ds:schemaRefs>
</ds:datastoreItem>
</file>

<file path=customXml/itemProps2.xml><?xml version="1.0" encoding="utf-8"?>
<ds:datastoreItem xmlns:ds="http://schemas.openxmlformats.org/officeDocument/2006/customXml" ds:itemID="{A9669D9F-5CE3-4C38-9F44-BEEF067E49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23FA9C-4E86-40B1-86D4-4C84B6A47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01cd13-81db-4f45-a94a-b394074e628f"/>
    <ds:schemaRef ds:uri="ee827fb5-ce5d-4d1b-ae2b-2e4c7a096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0f7242-1640-41a4-9c4f-28b1303f2cda}" enabled="0" method="" siteId="{210f7242-1640-41a4-9c4f-28b1303f2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2025</vt:lpstr>
      <vt:lpstr>Arbeidsdokument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Angvik Kjellaug Krogh (MelhusBanken)</dc:creator>
  <cp:lastModifiedBy>Unni Skånøy</cp:lastModifiedBy>
  <dcterms:created xsi:type="dcterms:W3CDTF">2023-03-06T21:02:42Z</dcterms:created>
  <dcterms:modified xsi:type="dcterms:W3CDTF">2025-04-01T18:15:41Z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0x01010089EC1311CCB7064FA9CB55DDC5A4955B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