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0" yWindow="465" windowWidth="23040" windowHeight="9405" tabRatio="500"/>
  </bookViews>
  <sheets>
    <sheet name="Roder" sheetId="1" r:id="rId1"/>
    <sheet name="Mottak" sheetId="3" r:id="rId2"/>
    <sheet name="Info Rodeledere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4" l="1"/>
  <c r="G12" i="4"/>
  <c r="C8" i="3"/>
  <c r="C7" i="3"/>
  <c r="C10" i="3"/>
  <c r="D14" i="1"/>
  <c r="C9" i="3"/>
  <c r="C6" i="3"/>
  <c r="C11" i="3"/>
</calcChain>
</file>

<file path=xl/sharedStrings.xml><?xml version="1.0" encoding="utf-8"?>
<sst xmlns="http://schemas.openxmlformats.org/spreadsheetml/2006/main" count="202" uniqueCount="152">
  <si>
    <t>Beskrivelse</t>
  </si>
  <si>
    <t>Antall husstander</t>
  </si>
  <si>
    <t>Mottak</t>
  </si>
  <si>
    <t>NK</t>
  </si>
  <si>
    <t>Rodenavn</t>
  </si>
  <si>
    <t>Område</t>
  </si>
  <si>
    <t>Rode 1</t>
  </si>
  <si>
    <t>Rode 3</t>
  </si>
  <si>
    <t>Rode 4</t>
  </si>
  <si>
    <t>Rode 5</t>
  </si>
  <si>
    <t>Rode 6</t>
  </si>
  <si>
    <t>Rode 7</t>
  </si>
  <si>
    <t>Rode 8</t>
  </si>
  <si>
    <t>Rode 2</t>
  </si>
  <si>
    <t>Nils Anders Holte</t>
  </si>
  <si>
    <t>Tom Halfdansen</t>
  </si>
  <si>
    <t>Per Henning Strømme</t>
  </si>
  <si>
    <t>KIWI Stenseth</t>
  </si>
  <si>
    <t>Bakkeveien, Prestebråtveien, Lindeveien, Bråtabakken, Tyriveien, Svingen, Lyngveien, Borgtjernsveien, Fagerlia, Ekneskroken og Eknesveien</t>
  </si>
  <si>
    <t>SPAR</t>
  </si>
  <si>
    <t>Pål Klausen</t>
  </si>
  <si>
    <t>Knut Dokken</t>
  </si>
  <si>
    <t>Terje Gran</t>
  </si>
  <si>
    <t>KIWI Solbergelva</t>
  </si>
  <si>
    <t>Langrand, Rundtom, Enga, Åsveien, Gosenveien, Brattlia, Utsikten, Fjellheimveien, Spikerveien, Ulevannsveien, Lysakerveien, Steinbakken, M. O. Ornings vei, Tråkka, A. J. Horgensvei, Birkebeinerveien, Fuglesangen og Døvikveien</t>
  </si>
  <si>
    <t>Henrik Magnusson</t>
  </si>
  <si>
    <t>Ove Fredriksen</t>
  </si>
  <si>
    <t>KIWI Krokstadelva</t>
  </si>
  <si>
    <t>Kenneth Nilsen</t>
  </si>
  <si>
    <t>Hans Henrik Heggum</t>
  </si>
  <si>
    <t>Sandsgata, Kjerraten, Bedehusgata, Tømmerlunden, Lusevjaveien, Stenbergahaugen, Skogliveien, Eikebakken, Egil Hålandsvei, Hasselbakken, Bjerkliveien og Krokstadveien</t>
  </si>
  <si>
    <t>Kjell Arne Sund</t>
  </si>
  <si>
    <t>Øivind Thorud</t>
  </si>
  <si>
    <t>Rolf Erling Østensen</t>
  </si>
  <si>
    <t>Roger Hansen</t>
  </si>
  <si>
    <t>Planleggingkart - Roder</t>
  </si>
  <si>
    <t>Benytter flaskemottak så nær roden som mulig</t>
  </si>
  <si>
    <t>Ca. 600 husstander pr. mottak</t>
  </si>
  <si>
    <t>Våren 2014</t>
  </si>
  <si>
    <t>Planleggingkart - Mottak</t>
  </si>
  <si>
    <t>Roder</t>
  </si>
  <si>
    <t>Mottaksleder</t>
  </si>
  <si>
    <t>Medhjelpere</t>
  </si>
  <si>
    <t>KIWI Nybruveien</t>
  </si>
  <si>
    <t>Rode 4, Rode 7</t>
  </si>
  <si>
    <t>Rode 6, Rode 8</t>
  </si>
  <si>
    <t>Rode 5, Rode 7</t>
  </si>
  <si>
    <t>Avlastning/Husstander</t>
  </si>
  <si>
    <t>Meny/200</t>
  </si>
  <si>
    <t>Price</t>
  </si>
  <si>
    <t>Rode 2, Rode 3</t>
  </si>
  <si>
    <t>Marit Hage Nilsen</t>
  </si>
  <si>
    <t>Tor Egil Gimnes</t>
  </si>
  <si>
    <t>Bjørn Erik Karlsen</t>
  </si>
  <si>
    <t>Erik og Anders Høiås</t>
  </si>
  <si>
    <t>Lene Røkeberg</t>
  </si>
  <si>
    <t>Mina og Bendik</t>
  </si>
  <si>
    <t>Sverre Støstad</t>
  </si>
  <si>
    <t>Anders Holte og Oskar</t>
  </si>
  <si>
    <t>Henriette og Ingrid Karoline</t>
  </si>
  <si>
    <t>Julie og Oda</t>
  </si>
  <si>
    <t>Planleggingsoversikt for mottak, roder som skal benytte mottaket, antall husstander, mottaksleder og medhjelpere</t>
  </si>
  <si>
    <t>Rode 1 kjører siste tømming på Price og panter selv</t>
  </si>
  <si>
    <t>Første tømming til KIWI Krokstadelva
Resten kjøres på Meny der dere panter selv</t>
  </si>
  <si>
    <t>RL telefon</t>
  </si>
  <si>
    <t>Rodeleder (RL)</t>
  </si>
  <si>
    <t>NK telefon</t>
  </si>
  <si>
    <t>Antall biler</t>
  </si>
  <si>
    <t>Antall hjelpere</t>
  </si>
  <si>
    <t>Beregner ca 150 husstander pr bil</t>
  </si>
  <si>
    <t>Bjørn Bak
Rolf Martin Paulsen</t>
  </si>
  <si>
    <t>Flaskeinnsamling våren 2014 - Rodeinfo</t>
  </si>
  <si>
    <t>Mottak/
Informasjon</t>
  </si>
  <si>
    <t>KIWI Solbergelva og SPAR 
Flasker fra Sandstranda kjøres på SPAR
Hjelper til på rode 6 når dere er ferdige</t>
  </si>
  <si>
    <t>KIWI Stenseth
Hjelper til på rode 1 når dere er ferdige</t>
  </si>
  <si>
    <t>920 29 141</t>
  </si>
  <si>
    <t>948 28 344</t>
  </si>
  <si>
    <t xml:space="preserve">906 66 360 </t>
  </si>
  <si>
    <t>993 92 189</t>
  </si>
  <si>
    <t>922 92 540</t>
  </si>
  <si>
    <t>993 29 447</t>
  </si>
  <si>
    <t>906 32 709</t>
  </si>
  <si>
    <t>958 85 429</t>
  </si>
  <si>
    <t>982 38 149</t>
  </si>
  <si>
    <t>Dugnadsansvarlige:</t>
  </si>
  <si>
    <t>Svein Selstø</t>
  </si>
  <si>
    <t>917 96 593</t>
  </si>
  <si>
    <t>Unni Roa Gran</t>
  </si>
  <si>
    <t>930 98 195</t>
  </si>
  <si>
    <t>Rode 7 kjører flasker innsamlet på Sandstranda til SPAR</t>
  </si>
  <si>
    <t>916 55 255</t>
  </si>
  <si>
    <t>404 14 262</t>
  </si>
  <si>
    <t>901 98 075</t>
  </si>
  <si>
    <t>KIWI Nybruveien
(Price som avlastning)</t>
  </si>
  <si>
    <t>908 54 023</t>
  </si>
  <si>
    <t>Reserver</t>
  </si>
  <si>
    <t>Ingrid A Tømmervåg</t>
  </si>
  <si>
    <t>ingridat@ebnett.no</t>
  </si>
  <si>
    <t>Henger</t>
  </si>
  <si>
    <t>915 57 078
917 69 049</t>
  </si>
  <si>
    <t>X</t>
  </si>
  <si>
    <t>932 82 360  (ev. 974 25 172)</t>
  </si>
  <si>
    <t>Anita Jensen?</t>
  </si>
  <si>
    <t>Rode 8 kjører første tømming på KIWI Krokstadelva, resten kjøres på Meny og panter selv</t>
  </si>
  <si>
    <t>Planleggingsoversikt for roder, antall husstander, mottak, rodeleder og hjelper</t>
  </si>
  <si>
    <t>Uranusveien, Saturnveien, Siriusveien, Lunaveien, Plutobakken og Polarveien
Orionfeltet, Marsfeltet, Jupiterveien , Neptunveien og Merkurveien</t>
  </si>
  <si>
    <t>Kjetil Øpstad</t>
  </si>
  <si>
    <t>Kristoffer Nyhus</t>
  </si>
  <si>
    <t>x</t>
  </si>
  <si>
    <t>Thomas Holst (Kommer noe senere)</t>
  </si>
  <si>
    <t>Rune Høiås</t>
  </si>
  <si>
    <t>Mathias Kristiansen Kürner</t>
  </si>
  <si>
    <t xml:space="preserve">
Nils Anders Holte</t>
  </si>
  <si>
    <t>Familien Myklemyr</t>
  </si>
  <si>
    <t xml:space="preserve">Mottak: </t>
  </si>
  <si>
    <t>Kiwi Stenseth</t>
  </si>
  <si>
    <t>Marianne Thorrud</t>
  </si>
  <si>
    <t>Flyers:</t>
  </si>
  <si>
    <t>Karin Dokken</t>
  </si>
  <si>
    <t>Alexander Dalseide</t>
  </si>
  <si>
    <t>Spar</t>
  </si>
  <si>
    <t>Kiwi Solbergelva</t>
  </si>
  <si>
    <t>Kiwi Krokstadelva</t>
  </si>
  <si>
    <t>Øvre Stenseth             750 stk
Nedre Stenseth</t>
  </si>
  <si>
    <t>Langløkka                  300 stk</t>
  </si>
  <si>
    <t>Hovjordet                    300 stk</t>
  </si>
  <si>
    <t>Øvre Prestebråtan     400</t>
  </si>
  <si>
    <t>Nedre Krokstadelva    450 stk</t>
  </si>
  <si>
    <t>Langrand                425 stk</t>
  </si>
  <si>
    <t>Krokstadjordet                    410 stk</t>
  </si>
  <si>
    <t>Per Arne Nilsen</t>
  </si>
  <si>
    <t>Marit Hage/Marianne Høiås</t>
  </si>
  <si>
    <t>Rode 1 - Øvre Nedre stenset</t>
  </si>
  <si>
    <t>Rode 2 - Langløkka</t>
  </si>
  <si>
    <t>Tomas Holst</t>
  </si>
  <si>
    <t>Rode 3 - Hovjordet</t>
  </si>
  <si>
    <t>Rode 4 - Øvre Prestebråtan</t>
  </si>
  <si>
    <t>Carita</t>
  </si>
  <si>
    <t>Rode 5 - Nedre Krokstadelva</t>
  </si>
  <si>
    <t>Rode 6 - Langrand</t>
  </si>
  <si>
    <t>Rode 7 - Sandsstranda /Kalosjen</t>
  </si>
  <si>
    <t>Rode 8 - Krokstadjordet</t>
  </si>
  <si>
    <t xml:space="preserve"> Marianne Thorrud</t>
  </si>
  <si>
    <t>Hovjordet,(IKKE BLOKKENE) Bjurstrøm (Bjurstømveien, Fabrikkroken og øvre del av Spikerveien), Tyrihans, Tommeliten</t>
  </si>
  <si>
    <r>
      <rPr>
        <sz val="10"/>
        <color rgb="FFFF0000"/>
        <rFont val="Calibri (Brødtekst)"/>
      </rPr>
      <t>Kutter ut Gamle riksvei og ned mot elv i tillegg nedre stenseth.</t>
    </r>
    <r>
      <rPr>
        <sz val="10"/>
        <color theme="1"/>
        <rFont val="Calibri"/>
        <family val="2"/>
        <scheme val="minor"/>
      </rPr>
      <t>Merkurveien, Stensethalleen, Wulfsbergsvei, Carl Stenseths vei, Kirkeveien, Nybruveien, Laulia, Ødegårdssvingen, Lisethveien, Møllenhofveien, Skarpsnoveien, Brudeberget og Prestealleen, Gamle riksvei fra krysset v/Nybruveien til og med Møllenhof barnehage på begge sider</t>
    </r>
  </si>
  <si>
    <t>Hans Jørgen Slagsvold</t>
  </si>
  <si>
    <t>Må KUTTES HELT UT om vi ikke får folk</t>
  </si>
  <si>
    <r>
      <rPr>
        <sz val="10"/>
        <color rgb="FFFF0000"/>
        <rFont val="Calibri (Brødtekst)"/>
      </rPr>
      <t xml:space="preserve">Sandstranda - </t>
    </r>
    <r>
      <rPr>
        <sz val="10"/>
        <color theme="1"/>
        <rFont val="Calibri"/>
        <family val="2"/>
        <scheme val="minor"/>
      </rPr>
      <t xml:space="preserve">
Kalosjejordet         400 stk</t>
    </r>
  </si>
  <si>
    <t xml:space="preserve">KIWI Solbergelva og SPAR 
Flasker fra Sandstranda kjøres på SPAR
</t>
  </si>
  <si>
    <r>
      <t>KU</t>
    </r>
    <r>
      <rPr>
        <sz val="10"/>
        <color rgb="FFFF0000"/>
        <rFont val="Calibri (Brødtekst)"/>
      </rPr>
      <t xml:space="preserve">tter utLøkka og sandsstranda. </t>
    </r>
    <r>
      <rPr>
        <sz val="10"/>
        <rFont val="Calibri (Brødtekst)"/>
      </rPr>
      <t xml:space="preserve"> Tar kun kalosje jordet</t>
    </r>
  </si>
  <si>
    <t>Bjørn Bak</t>
  </si>
  <si>
    <t>Carita Skjønberg Holth og Kenneth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</si>
</sst>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 (Brødtekst)"/>
    </font>
    <font>
      <sz val="12"/>
      <color rgb="FF00B050"/>
      <name val="Calibri"/>
      <family val="2"/>
      <scheme val="minor"/>
    </font>
    <font>
      <sz val="10"/>
      <name val="Calibri (Brødtekst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3" borderId="1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2" xfId="0" applyFont="1" applyFill="1" applyBorder="1"/>
    <xf numFmtId="0" fontId="0" fillId="2" borderId="1" xfId="0" applyFill="1" applyBorder="1" applyAlignment="1">
      <alignment horizontal="center"/>
    </xf>
  </cellXfs>
  <cellStyles count="2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3" workbookViewId="0">
      <selection activeCell="B18" sqref="B18"/>
    </sheetView>
  </sheetViews>
  <sheetFormatPr baseColWidth="10" defaultColWidth="11" defaultRowHeight="15.75"/>
  <cols>
    <col min="1" max="1" width="6" customWidth="1"/>
    <col min="2" max="2" width="14.5" style="1" customWidth="1"/>
    <col min="3" max="3" width="36.625" style="1" customWidth="1"/>
    <col min="4" max="4" width="10.5" customWidth="1"/>
    <col min="5" max="5" width="18.375" customWidth="1"/>
    <col min="6" max="6" width="16" customWidth="1"/>
    <col min="7" max="7" width="3.875" customWidth="1"/>
    <col min="8" max="8" width="9.125" customWidth="1"/>
    <col min="9" max="9" width="12.375" customWidth="1"/>
    <col min="10" max="10" width="7.375" customWidth="1"/>
    <col min="11" max="11" width="9.625" customWidth="1"/>
    <col min="12" max="12" width="6.875" bestFit="1" customWidth="1"/>
    <col min="13" max="13" width="45.875" customWidth="1"/>
  </cols>
  <sheetData>
    <row r="1" spans="1:11" ht="21">
      <c r="A1" s="10" t="s">
        <v>35</v>
      </c>
    </row>
    <row r="3" spans="1:11">
      <c r="A3" t="s">
        <v>104</v>
      </c>
    </row>
    <row r="4" spans="1:11">
      <c r="F4" s="30" t="s">
        <v>38</v>
      </c>
      <c r="G4" s="30"/>
      <c r="H4" s="30"/>
      <c r="I4" s="30"/>
      <c r="J4" s="30"/>
      <c r="K4" s="30"/>
    </row>
    <row r="5" spans="1:11" ht="31.5">
      <c r="A5" s="11" t="s">
        <v>4</v>
      </c>
      <c r="B5" s="12" t="s">
        <v>5</v>
      </c>
      <c r="C5" s="12" t="s">
        <v>0</v>
      </c>
      <c r="D5" s="12" t="s">
        <v>1</v>
      </c>
      <c r="E5" s="11" t="s">
        <v>2</v>
      </c>
      <c r="F5" s="11" t="s">
        <v>65</v>
      </c>
      <c r="G5" s="11" t="s">
        <v>98</v>
      </c>
      <c r="H5" s="11" t="s">
        <v>64</v>
      </c>
      <c r="I5" s="11" t="s">
        <v>3</v>
      </c>
      <c r="J5" s="11" t="s">
        <v>98</v>
      </c>
      <c r="K5" s="11" t="s">
        <v>66</v>
      </c>
    </row>
    <row r="6" spans="1:11" ht="77.25">
      <c r="A6" s="13" t="s">
        <v>6</v>
      </c>
      <c r="B6" s="26" t="s">
        <v>123</v>
      </c>
      <c r="C6" s="14" t="s">
        <v>105</v>
      </c>
      <c r="D6" s="13">
        <v>600</v>
      </c>
      <c r="E6" s="14" t="s">
        <v>93</v>
      </c>
      <c r="F6" s="24" t="s">
        <v>112</v>
      </c>
      <c r="G6" s="20"/>
      <c r="H6" s="13" t="s">
        <v>76</v>
      </c>
      <c r="I6" s="24" t="s">
        <v>113</v>
      </c>
      <c r="J6" s="20"/>
      <c r="K6" s="14"/>
    </row>
    <row r="7" spans="1:11" ht="39">
      <c r="A7" s="21" t="s">
        <v>13</v>
      </c>
      <c r="B7" s="22" t="s">
        <v>124</v>
      </c>
      <c r="C7" s="14"/>
      <c r="D7" s="13">
        <v>300</v>
      </c>
      <c r="E7" s="22" t="s">
        <v>74</v>
      </c>
      <c r="F7" s="22" t="s">
        <v>109</v>
      </c>
      <c r="G7" s="20"/>
      <c r="H7" s="13"/>
      <c r="I7" s="21" t="s">
        <v>130</v>
      </c>
      <c r="J7" s="20"/>
      <c r="K7" s="13"/>
    </row>
    <row r="8" spans="1:11" ht="39">
      <c r="A8" s="21" t="s">
        <v>7</v>
      </c>
      <c r="B8" s="22" t="s">
        <v>125</v>
      </c>
      <c r="C8" s="14" t="s">
        <v>143</v>
      </c>
      <c r="D8" s="13">
        <v>220</v>
      </c>
      <c r="E8" s="14" t="s">
        <v>74</v>
      </c>
      <c r="F8" s="21" t="s">
        <v>107</v>
      </c>
      <c r="G8" s="20" t="s">
        <v>100</v>
      </c>
      <c r="H8" s="13"/>
      <c r="I8" s="21" t="s">
        <v>111</v>
      </c>
      <c r="J8" s="20" t="s">
        <v>108</v>
      </c>
      <c r="K8" s="13"/>
    </row>
    <row r="9" spans="1:11" ht="51.75">
      <c r="A9" s="13" t="s">
        <v>8</v>
      </c>
      <c r="B9" s="14" t="s">
        <v>126</v>
      </c>
      <c r="C9" s="14" t="s">
        <v>18</v>
      </c>
      <c r="D9" s="13">
        <v>380</v>
      </c>
      <c r="E9" s="21" t="s">
        <v>19</v>
      </c>
      <c r="F9" s="23" t="s">
        <v>15</v>
      </c>
      <c r="G9" s="20" t="s">
        <v>100</v>
      </c>
      <c r="H9" s="13" t="s">
        <v>90</v>
      </c>
      <c r="I9" s="22" t="s">
        <v>85</v>
      </c>
      <c r="J9" s="20"/>
      <c r="K9" s="14"/>
    </row>
    <row r="10" spans="1:11" ht="102.75">
      <c r="A10" s="13" t="s">
        <v>9</v>
      </c>
      <c r="B10" s="14" t="s">
        <v>127</v>
      </c>
      <c r="C10" s="14" t="s">
        <v>144</v>
      </c>
      <c r="D10" s="13">
        <v>400</v>
      </c>
      <c r="E10" s="21" t="s">
        <v>23</v>
      </c>
      <c r="F10" s="21" t="s">
        <v>21</v>
      </c>
      <c r="G10" s="20" t="s">
        <v>100</v>
      </c>
      <c r="H10" s="13" t="s">
        <v>94</v>
      </c>
      <c r="I10" s="23" t="s">
        <v>150</v>
      </c>
      <c r="J10" s="20"/>
      <c r="K10" s="13"/>
    </row>
    <row r="11" spans="1:11" ht="64.5">
      <c r="A11" s="13" t="s">
        <v>10</v>
      </c>
      <c r="B11" s="22" t="s">
        <v>128</v>
      </c>
      <c r="C11" s="14" t="s">
        <v>24</v>
      </c>
      <c r="D11" s="13">
        <v>500</v>
      </c>
      <c r="E11" s="13" t="s">
        <v>27</v>
      </c>
      <c r="F11" s="21" t="s">
        <v>110</v>
      </c>
      <c r="G11" s="20" t="s">
        <v>108</v>
      </c>
      <c r="H11" s="13"/>
      <c r="I11" s="21" t="s">
        <v>119</v>
      </c>
      <c r="J11" s="20"/>
      <c r="K11" s="13"/>
    </row>
    <row r="12" spans="1:11" ht="50.1" customHeight="1">
      <c r="A12" s="13" t="s">
        <v>11</v>
      </c>
      <c r="B12" s="14" t="s">
        <v>147</v>
      </c>
      <c r="C12" s="24" t="s">
        <v>149</v>
      </c>
      <c r="D12" s="13">
        <v>300</v>
      </c>
      <c r="E12" s="14" t="s">
        <v>148</v>
      </c>
      <c r="F12" s="29" t="s">
        <v>21</v>
      </c>
      <c r="G12" s="20" t="s">
        <v>108</v>
      </c>
      <c r="H12" s="13"/>
      <c r="I12" s="23" t="s">
        <v>16</v>
      </c>
      <c r="J12" s="20"/>
      <c r="K12" s="13"/>
    </row>
    <row r="13" spans="1:11" ht="51.75">
      <c r="A13" s="13" t="s">
        <v>12</v>
      </c>
      <c r="B13" s="14" t="s">
        <v>129</v>
      </c>
      <c r="C13" s="14" t="s">
        <v>30</v>
      </c>
      <c r="D13" s="13">
        <v>300</v>
      </c>
      <c r="E13" s="14" t="s">
        <v>63</v>
      </c>
      <c r="F13" s="21" t="s">
        <v>32</v>
      </c>
      <c r="G13" s="20" t="s">
        <v>100</v>
      </c>
      <c r="H13" s="13" t="s">
        <v>83</v>
      </c>
      <c r="I13" s="21" t="s">
        <v>145</v>
      </c>
      <c r="J13" s="20"/>
      <c r="K13" s="13"/>
    </row>
    <row r="14" spans="1:11">
      <c r="A14" s="15"/>
      <c r="B14" s="16"/>
      <c r="C14" s="16"/>
      <c r="D14" s="15">
        <f>SUM(D6:D13)</f>
        <v>3000</v>
      </c>
      <c r="E14" s="15"/>
      <c r="F14" s="15"/>
      <c r="G14" s="15"/>
      <c r="H14" s="15"/>
      <c r="I14" s="15"/>
      <c r="J14" s="15"/>
      <c r="K14" s="15"/>
    </row>
    <row r="15" spans="1:11">
      <c r="A15" s="15" t="s">
        <v>36</v>
      </c>
      <c r="B15" s="16"/>
      <c r="C15" s="16"/>
      <c r="D15" s="15"/>
      <c r="E15" s="15"/>
      <c r="F15" s="15"/>
      <c r="G15" s="15"/>
      <c r="H15" s="15"/>
      <c r="I15" s="15"/>
      <c r="J15" s="15"/>
      <c r="K15" s="15"/>
    </row>
    <row r="16" spans="1:11">
      <c r="A16" s="15" t="s">
        <v>37</v>
      </c>
      <c r="B16" s="16"/>
      <c r="C16" s="16"/>
      <c r="D16" s="15"/>
      <c r="E16" s="15"/>
      <c r="F16" s="15"/>
      <c r="G16" s="15"/>
      <c r="H16" s="15"/>
      <c r="I16" s="15"/>
      <c r="J16" s="15"/>
      <c r="K16" s="15"/>
    </row>
    <row r="17" spans="1:14">
      <c r="A17" s="15"/>
      <c r="B17" s="16"/>
      <c r="C17" s="16"/>
      <c r="D17" s="15"/>
      <c r="E17" s="15"/>
      <c r="F17" s="15"/>
      <c r="G17" s="15"/>
      <c r="H17" s="15"/>
      <c r="I17" s="15"/>
      <c r="J17" s="15"/>
      <c r="K17" s="15"/>
    </row>
    <row r="18" spans="1:14" ht="26.25">
      <c r="A18" s="15" t="s">
        <v>114</v>
      </c>
      <c r="B18" s="25" t="s">
        <v>151</v>
      </c>
      <c r="C18" s="25" t="s">
        <v>121</v>
      </c>
      <c r="D18" s="15"/>
      <c r="E18" s="15"/>
      <c r="F18" s="15"/>
      <c r="G18" s="15"/>
      <c r="H18" s="15"/>
      <c r="I18" s="15"/>
      <c r="J18" s="15"/>
      <c r="K18" s="15"/>
    </row>
    <row r="19" spans="1:14">
      <c r="A19" s="15"/>
      <c r="B19" s="16" t="s">
        <v>55</v>
      </c>
      <c r="C19" s="16" t="s">
        <v>115</v>
      </c>
      <c r="D19" s="15"/>
      <c r="E19" s="15"/>
      <c r="F19" s="15"/>
      <c r="G19" s="15"/>
      <c r="H19" s="15"/>
      <c r="I19" s="15"/>
      <c r="J19" s="15"/>
      <c r="K19" s="15"/>
      <c r="L19" s="5"/>
      <c r="M19" s="5"/>
      <c r="N19" s="6"/>
    </row>
    <row r="20" spans="1:14" ht="39">
      <c r="A20" s="15"/>
      <c r="B20" s="25" t="s">
        <v>131</v>
      </c>
      <c r="C20" s="16" t="s">
        <v>122</v>
      </c>
      <c r="D20" s="15"/>
      <c r="E20" s="15"/>
      <c r="F20" s="15"/>
      <c r="G20" s="15"/>
      <c r="H20" s="15"/>
      <c r="I20" s="15"/>
      <c r="J20" s="15"/>
      <c r="K20" s="15"/>
      <c r="L20" s="5"/>
      <c r="M20" s="5"/>
      <c r="N20" s="6"/>
    </row>
    <row r="21" spans="1:14">
      <c r="A21" s="15"/>
      <c r="B21" s="16" t="s">
        <v>116</v>
      </c>
      <c r="C21" s="16" t="s">
        <v>120</v>
      </c>
      <c r="D21" s="15"/>
      <c r="E21" s="15"/>
      <c r="F21" s="15"/>
      <c r="G21" s="15"/>
      <c r="H21" s="15"/>
      <c r="I21" s="15"/>
      <c r="J21" s="15"/>
      <c r="K21" s="15"/>
      <c r="L21" s="2"/>
      <c r="M21" s="2"/>
      <c r="N21" s="3"/>
    </row>
    <row r="22" spans="1:14">
      <c r="A22" s="15"/>
      <c r="B22" s="16"/>
      <c r="C22" s="16"/>
      <c r="D22" s="15"/>
      <c r="E22" s="15"/>
      <c r="F22" s="15"/>
      <c r="G22" s="15"/>
      <c r="H22" s="15"/>
      <c r="I22" s="15"/>
      <c r="J22" s="15"/>
      <c r="K22" s="15"/>
      <c r="L22" s="2"/>
      <c r="M22" s="2"/>
      <c r="N22" s="3"/>
    </row>
    <row r="23" spans="1:14">
      <c r="A23" s="15"/>
      <c r="B23" s="16"/>
      <c r="C23" s="16"/>
      <c r="D23" s="15"/>
      <c r="E23" s="15"/>
      <c r="F23" s="15"/>
      <c r="G23" s="15"/>
      <c r="H23" s="15"/>
      <c r="I23" s="15"/>
      <c r="J23" s="15"/>
      <c r="K23" s="15"/>
      <c r="L23" s="2"/>
      <c r="M23" s="2"/>
      <c r="N23" s="3"/>
    </row>
    <row r="24" spans="1:14" ht="31.5">
      <c r="A24" s="15" t="s">
        <v>117</v>
      </c>
      <c r="B24" s="1" t="s">
        <v>132</v>
      </c>
      <c r="C24" s="28" t="s">
        <v>146</v>
      </c>
      <c r="D24" s="15"/>
      <c r="E24" s="15"/>
      <c r="F24" s="15"/>
      <c r="G24" s="15"/>
      <c r="H24" s="15"/>
      <c r="I24" s="15"/>
      <c r="J24" s="15"/>
      <c r="K24" s="15"/>
      <c r="L24" s="2"/>
      <c r="M24" s="2"/>
      <c r="N24" s="3"/>
    </row>
    <row r="25" spans="1:14" ht="31.5">
      <c r="A25" s="15"/>
      <c r="B25" s="1" t="s">
        <v>133</v>
      </c>
      <c r="C25" s="16" t="s">
        <v>134</v>
      </c>
      <c r="D25" s="15"/>
      <c r="E25" s="15"/>
      <c r="F25" s="15"/>
      <c r="G25" s="15"/>
      <c r="H25" s="15"/>
      <c r="I25" s="15"/>
      <c r="J25" s="15"/>
      <c r="K25" s="15"/>
      <c r="L25" s="2"/>
      <c r="M25" s="4"/>
      <c r="N25" s="3"/>
    </row>
    <row r="26" spans="1:14" ht="31.5">
      <c r="A26" s="15"/>
      <c r="B26" s="1" t="s">
        <v>135</v>
      </c>
      <c r="C26" s="16" t="s">
        <v>106</v>
      </c>
      <c r="D26" s="15"/>
      <c r="E26" s="15"/>
      <c r="F26" s="15"/>
      <c r="G26" s="15"/>
      <c r="H26" s="15"/>
      <c r="I26" s="15"/>
      <c r="J26" s="15"/>
      <c r="K26" s="15"/>
      <c r="L26" s="2"/>
      <c r="M26" s="4"/>
      <c r="N26" s="3"/>
    </row>
    <row r="27" spans="1:14" ht="31.5">
      <c r="B27" s="27" t="s">
        <v>136</v>
      </c>
      <c r="C27" s="25" t="s">
        <v>137</v>
      </c>
      <c r="L27" s="2"/>
      <c r="M27" s="4"/>
      <c r="N27" s="3"/>
    </row>
    <row r="28" spans="1:14" ht="31.5">
      <c r="B28" s="27" t="s">
        <v>138</v>
      </c>
      <c r="C28" s="25" t="s">
        <v>118</v>
      </c>
      <c r="L28" s="2"/>
      <c r="M28" s="4"/>
      <c r="N28" s="3"/>
    </row>
    <row r="29" spans="1:14" ht="31.5">
      <c r="B29" s="27" t="s">
        <v>139</v>
      </c>
      <c r="C29" s="27" t="s">
        <v>119</v>
      </c>
      <c r="L29" s="2"/>
      <c r="M29" s="4"/>
      <c r="N29" s="3"/>
    </row>
    <row r="30" spans="1:14" ht="47.25">
      <c r="B30" s="27" t="s">
        <v>140</v>
      </c>
      <c r="C30" s="27" t="s">
        <v>118</v>
      </c>
      <c r="L30" s="7"/>
      <c r="M30" s="8"/>
      <c r="N30" s="9"/>
    </row>
    <row r="31" spans="1:14" ht="31.5">
      <c r="B31" s="27" t="s">
        <v>141</v>
      </c>
      <c r="C31" s="27" t="s">
        <v>142</v>
      </c>
    </row>
  </sheetData>
  <mergeCells count="1">
    <mergeCell ref="F4:K4"/>
  </mergeCells>
  <phoneticPr fontId="7" type="noConversion"/>
  <pageMargins left="0.75000000000000011" right="0.75000000000000011" top="1" bottom="1" header="0.5" footer="0.5"/>
  <pageSetup paperSize="9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8" sqref="E8"/>
    </sheetView>
  </sheetViews>
  <sheetFormatPr baseColWidth="10" defaultColWidth="11" defaultRowHeight="15.75"/>
  <cols>
    <col min="1" max="1" width="15.5" customWidth="1"/>
    <col min="2" max="2" width="13" customWidth="1"/>
    <col min="3" max="3" width="16" bestFit="1" customWidth="1"/>
    <col min="4" max="4" width="20.375" bestFit="1" customWidth="1"/>
    <col min="5" max="5" width="15.375" bestFit="1" customWidth="1"/>
    <col min="6" max="6" width="36.625" customWidth="1"/>
  </cols>
  <sheetData>
    <row r="1" spans="1:6" ht="21">
      <c r="A1" s="10" t="s">
        <v>39</v>
      </c>
    </row>
    <row r="3" spans="1:6">
      <c r="A3" t="s">
        <v>61</v>
      </c>
    </row>
    <row r="4" spans="1:6">
      <c r="E4" s="30" t="s">
        <v>38</v>
      </c>
      <c r="F4" s="30"/>
    </row>
    <row r="5" spans="1:6">
      <c r="A5" s="11" t="s">
        <v>2</v>
      </c>
      <c r="B5" s="11" t="s">
        <v>40</v>
      </c>
      <c r="C5" s="11" t="s">
        <v>1</v>
      </c>
      <c r="D5" s="11" t="s">
        <v>47</v>
      </c>
      <c r="E5" s="11" t="s">
        <v>41</v>
      </c>
      <c r="F5" s="11" t="s">
        <v>42</v>
      </c>
    </row>
    <row r="6" spans="1:6">
      <c r="A6" s="13" t="s">
        <v>17</v>
      </c>
      <c r="B6" s="13" t="s">
        <v>50</v>
      </c>
      <c r="C6" s="13">
        <f>300+220</f>
        <v>520</v>
      </c>
      <c r="D6" s="13"/>
      <c r="E6" s="13" t="s">
        <v>51</v>
      </c>
      <c r="F6" s="13" t="s">
        <v>58</v>
      </c>
    </row>
    <row r="7" spans="1:6">
      <c r="A7" s="19" t="s">
        <v>19</v>
      </c>
      <c r="B7" s="13" t="s">
        <v>44</v>
      </c>
      <c r="C7" s="13">
        <f>380+100</f>
        <v>480</v>
      </c>
      <c r="D7" s="13"/>
      <c r="E7" s="13" t="s">
        <v>52</v>
      </c>
      <c r="F7" s="13" t="s">
        <v>59</v>
      </c>
    </row>
    <row r="8" spans="1:6">
      <c r="A8" s="19" t="s">
        <v>27</v>
      </c>
      <c r="B8" s="13" t="s">
        <v>45</v>
      </c>
      <c r="C8" s="13">
        <f>500+300</f>
        <v>800</v>
      </c>
      <c r="D8" s="13" t="s">
        <v>48</v>
      </c>
      <c r="E8" s="13" t="s">
        <v>53</v>
      </c>
      <c r="F8" s="13" t="s">
        <v>54</v>
      </c>
    </row>
    <row r="9" spans="1:6">
      <c r="A9" s="19" t="s">
        <v>43</v>
      </c>
      <c r="B9" s="13" t="s">
        <v>6</v>
      </c>
      <c r="C9" s="13">
        <f>600</f>
        <v>600</v>
      </c>
      <c r="D9" s="13" t="s">
        <v>49</v>
      </c>
      <c r="E9" s="13" t="s">
        <v>55</v>
      </c>
      <c r="F9" s="13" t="s">
        <v>56</v>
      </c>
    </row>
    <row r="10" spans="1:6">
      <c r="A10" s="19" t="s">
        <v>23</v>
      </c>
      <c r="B10" s="13" t="s">
        <v>46</v>
      </c>
      <c r="C10" s="13">
        <f>400+200</f>
        <v>600</v>
      </c>
      <c r="D10" s="13"/>
      <c r="E10" s="13" t="s">
        <v>57</v>
      </c>
      <c r="F10" s="13" t="s">
        <v>60</v>
      </c>
    </row>
    <row r="11" spans="1:6">
      <c r="A11" s="15"/>
      <c r="B11" s="15"/>
      <c r="C11" s="15">
        <f>SUM(C6:C10)</f>
        <v>3000</v>
      </c>
      <c r="D11" s="15"/>
      <c r="E11" s="15"/>
      <c r="F11" s="15"/>
    </row>
    <row r="12" spans="1:6">
      <c r="A12" s="15" t="s">
        <v>103</v>
      </c>
      <c r="B12" s="15"/>
      <c r="C12" s="15"/>
      <c r="D12" s="15"/>
      <c r="E12" s="15"/>
      <c r="F12" s="15"/>
    </row>
    <row r="13" spans="1:6">
      <c r="A13" s="15" t="s">
        <v>62</v>
      </c>
      <c r="B13" s="15"/>
      <c r="C13" s="15"/>
      <c r="D13" s="15"/>
      <c r="E13" s="15"/>
      <c r="F13" s="15"/>
    </row>
    <row r="14" spans="1:6">
      <c r="A14" s="15" t="s">
        <v>89</v>
      </c>
      <c r="B14" s="15"/>
      <c r="C14" s="15"/>
      <c r="D14" s="15"/>
      <c r="E14" s="15"/>
      <c r="F14" s="15"/>
    </row>
    <row r="15" spans="1:6">
      <c r="A15" s="15"/>
      <c r="B15" s="15"/>
      <c r="C15" s="15"/>
      <c r="D15" s="15"/>
      <c r="E15" s="15"/>
      <c r="F15" s="15"/>
    </row>
    <row r="16" spans="1:6">
      <c r="A16" s="15"/>
      <c r="B16" s="15"/>
      <c r="C16" s="15"/>
      <c r="D16" s="15"/>
      <c r="E16" s="15"/>
      <c r="F16" s="15"/>
    </row>
    <row r="17" spans="1:6">
      <c r="A17" s="15" t="s">
        <v>95</v>
      </c>
      <c r="B17" s="15"/>
      <c r="C17" s="15"/>
      <c r="D17" s="15"/>
      <c r="E17" s="15"/>
      <c r="F17" s="15"/>
    </row>
    <row r="18" spans="1:6">
      <c r="A18" s="15" t="s">
        <v>96</v>
      </c>
      <c r="B18" s="15" t="s">
        <v>97</v>
      </c>
      <c r="C18" s="15"/>
      <c r="D18" s="15"/>
      <c r="E18" s="15"/>
      <c r="F18" s="15"/>
    </row>
    <row r="19" spans="1:6">
      <c r="A19" s="15" t="s">
        <v>102</v>
      </c>
      <c r="B19" s="15"/>
      <c r="C19" s="15" t="s">
        <v>101</v>
      </c>
      <c r="D19" s="15"/>
      <c r="E19" s="15"/>
      <c r="F19" s="15"/>
    </row>
  </sheetData>
  <mergeCells count="1">
    <mergeCell ref="E4:F4"/>
  </mergeCells>
  <phoneticPr fontId="7" type="noConversion"/>
  <pageMargins left="0.75000000000000011" right="0.75000000000000011" top="1" bottom="1" header="0.5" footer="0.5"/>
  <pageSetup paperSize="9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3" sqref="A3"/>
    </sheetView>
  </sheetViews>
  <sheetFormatPr baseColWidth="10" defaultColWidth="11" defaultRowHeight="15.75"/>
  <cols>
    <col min="3" max="3" width="19.375" customWidth="1"/>
    <col min="5" max="5" width="18.5" customWidth="1"/>
    <col min="7" max="7" width="6.375" customWidth="1"/>
    <col min="8" max="8" width="8.125" customWidth="1"/>
    <col min="9" max="9" width="17.5" customWidth="1"/>
  </cols>
  <sheetData>
    <row r="1" spans="1:9" ht="21">
      <c r="A1" s="10" t="s">
        <v>71</v>
      </c>
    </row>
    <row r="3" spans="1:9" ht="31.5">
      <c r="A3" s="12" t="s">
        <v>4</v>
      </c>
      <c r="B3" s="12" t="s">
        <v>1</v>
      </c>
      <c r="C3" s="12" t="s">
        <v>65</v>
      </c>
      <c r="D3" s="12" t="s">
        <v>64</v>
      </c>
      <c r="E3" s="12" t="s">
        <v>3</v>
      </c>
      <c r="F3" s="12" t="s">
        <v>66</v>
      </c>
      <c r="G3" s="12" t="s">
        <v>67</v>
      </c>
      <c r="H3" s="12" t="s">
        <v>68</v>
      </c>
      <c r="I3" s="12" t="s">
        <v>72</v>
      </c>
    </row>
    <row r="4" spans="1:9" ht="26.25">
      <c r="A4" s="13" t="s">
        <v>6</v>
      </c>
      <c r="B4" s="13">
        <v>600</v>
      </c>
      <c r="C4" s="13" t="s">
        <v>14</v>
      </c>
      <c r="D4" s="13" t="s">
        <v>76</v>
      </c>
      <c r="E4" s="14" t="s">
        <v>70</v>
      </c>
      <c r="F4" s="14" t="s">
        <v>99</v>
      </c>
      <c r="G4" s="13">
        <v>4</v>
      </c>
      <c r="H4" s="13">
        <v>8</v>
      </c>
      <c r="I4" s="14" t="s">
        <v>43</v>
      </c>
    </row>
    <row r="5" spans="1:9" ht="39">
      <c r="A5" s="13" t="s">
        <v>13</v>
      </c>
      <c r="B5" s="13">
        <v>300</v>
      </c>
      <c r="C5" s="13" t="s">
        <v>15</v>
      </c>
      <c r="D5" s="13" t="s">
        <v>90</v>
      </c>
      <c r="E5" s="14" t="s">
        <v>33</v>
      </c>
      <c r="F5" s="13" t="s">
        <v>92</v>
      </c>
      <c r="G5" s="13">
        <v>2</v>
      </c>
      <c r="H5" s="13">
        <v>4</v>
      </c>
      <c r="I5" s="14" t="s">
        <v>74</v>
      </c>
    </row>
    <row r="6" spans="1:9" ht="39">
      <c r="A6" s="13" t="s">
        <v>7</v>
      </c>
      <c r="B6" s="13">
        <v>220</v>
      </c>
      <c r="C6" s="13" t="s">
        <v>16</v>
      </c>
      <c r="D6" s="13" t="s">
        <v>77</v>
      </c>
      <c r="E6" s="14" t="s">
        <v>34</v>
      </c>
      <c r="F6" s="13"/>
      <c r="G6" s="13">
        <v>2</v>
      </c>
      <c r="H6" s="13">
        <v>4</v>
      </c>
      <c r="I6" s="14" t="s">
        <v>74</v>
      </c>
    </row>
    <row r="7" spans="1:9" ht="26.25">
      <c r="A7" s="13" t="s">
        <v>8</v>
      </c>
      <c r="B7" s="13">
        <v>380</v>
      </c>
      <c r="C7" s="13" t="s">
        <v>20</v>
      </c>
      <c r="D7" s="13" t="s">
        <v>91</v>
      </c>
      <c r="E7" s="14" t="s">
        <v>70</v>
      </c>
      <c r="F7" s="14" t="s">
        <v>99</v>
      </c>
      <c r="G7" s="13">
        <v>2</v>
      </c>
      <c r="H7" s="13">
        <v>4</v>
      </c>
      <c r="I7" s="14" t="s">
        <v>19</v>
      </c>
    </row>
    <row r="8" spans="1:9">
      <c r="A8" s="13" t="s">
        <v>9</v>
      </c>
      <c r="B8" s="13">
        <v>400</v>
      </c>
      <c r="C8" s="13" t="s">
        <v>21</v>
      </c>
      <c r="D8" s="13" t="s">
        <v>94</v>
      </c>
      <c r="E8" s="14" t="s">
        <v>22</v>
      </c>
      <c r="F8" s="13" t="s">
        <v>75</v>
      </c>
      <c r="G8" s="13">
        <v>3</v>
      </c>
      <c r="H8" s="13">
        <v>6</v>
      </c>
      <c r="I8" s="14" t="s">
        <v>23</v>
      </c>
    </row>
    <row r="9" spans="1:9">
      <c r="A9" s="13" t="s">
        <v>10</v>
      </c>
      <c r="B9" s="13">
        <v>500</v>
      </c>
      <c r="C9" s="13" t="s">
        <v>25</v>
      </c>
      <c r="D9" s="13" t="s">
        <v>78</v>
      </c>
      <c r="E9" s="14" t="s">
        <v>26</v>
      </c>
      <c r="F9" s="13" t="s">
        <v>81</v>
      </c>
      <c r="G9" s="13">
        <v>3</v>
      </c>
      <c r="H9" s="13">
        <v>6</v>
      </c>
      <c r="I9" s="14" t="s">
        <v>27</v>
      </c>
    </row>
    <row r="10" spans="1:9" ht="77.25">
      <c r="A10" s="13" t="s">
        <v>11</v>
      </c>
      <c r="B10" s="13">
        <v>300</v>
      </c>
      <c r="C10" s="13" t="s">
        <v>28</v>
      </c>
      <c r="D10" s="13" t="s">
        <v>79</v>
      </c>
      <c r="E10" s="14" t="s">
        <v>29</v>
      </c>
      <c r="F10" s="13" t="s">
        <v>82</v>
      </c>
      <c r="G10" s="13">
        <v>2</v>
      </c>
      <c r="H10" s="13">
        <v>4</v>
      </c>
      <c r="I10" s="14" t="s">
        <v>73</v>
      </c>
    </row>
    <row r="11" spans="1:9" ht="51.75">
      <c r="A11" s="13" t="s">
        <v>12</v>
      </c>
      <c r="B11" s="13">
        <v>300</v>
      </c>
      <c r="C11" s="13" t="s">
        <v>31</v>
      </c>
      <c r="D11" s="13" t="s">
        <v>80</v>
      </c>
      <c r="E11" s="14" t="s">
        <v>32</v>
      </c>
      <c r="F11" s="13" t="s">
        <v>83</v>
      </c>
      <c r="G11" s="13">
        <v>2</v>
      </c>
      <c r="H11" s="13">
        <v>4</v>
      </c>
      <c r="I11" s="14" t="s">
        <v>63</v>
      </c>
    </row>
    <row r="12" spans="1:9">
      <c r="A12" s="15" t="s">
        <v>69</v>
      </c>
      <c r="B12" s="15"/>
      <c r="C12" s="15"/>
      <c r="D12" s="15"/>
      <c r="E12" s="15"/>
      <c r="F12" s="15"/>
      <c r="G12" s="15">
        <f>SUM(G4:G11)</f>
        <v>20</v>
      </c>
      <c r="H12" s="15">
        <f>SUM(H4:H11)</f>
        <v>40</v>
      </c>
      <c r="I12" s="16"/>
    </row>
    <row r="13" spans="1:9">
      <c r="B13" s="15"/>
      <c r="D13" s="17" t="s">
        <v>84</v>
      </c>
      <c r="E13" s="15" t="s">
        <v>85</v>
      </c>
      <c r="F13" s="15" t="s">
        <v>86</v>
      </c>
      <c r="G13" s="15"/>
      <c r="H13" s="15"/>
      <c r="I13" s="15"/>
    </row>
    <row r="14" spans="1:9">
      <c r="E14" s="18" t="s">
        <v>87</v>
      </c>
      <c r="F14" s="15" t="s">
        <v>88</v>
      </c>
    </row>
  </sheetData>
  <phoneticPr fontId="7" type="noConversion"/>
  <pageMargins left="0.75000000000000011" right="0.75000000000000011" top="1" bottom="1" header="0.5" footer="0.5"/>
  <pageSetup paperSize="9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Roder</vt:lpstr>
      <vt:lpstr>Mottak</vt:lpstr>
      <vt:lpstr>Info Rodeledere</vt:lpstr>
    </vt:vector>
  </TitlesOfParts>
  <Company>NordicAware Norge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Selstø</dc:creator>
  <cp:lastModifiedBy>Kenneth Holth</cp:lastModifiedBy>
  <cp:lastPrinted>2017-05-26T12:44:37Z</cp:lastPrinted>
  <dcterms:created xsi:type="dcterms:W3CDTF">2014-04-09T19:23:23Z</dcterms:created>
  <dcterms:modified xsi:type="dcterms:W3CDTF">2017-05-28T18:22:25Z</dcterms:modified>
</cp:coreProperties>
</file>